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worksheets/sheet1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510" windowWidth="24495" windowHeight="11025"/>
  </bookViews>
  <sheets>
    <sheet name="封面" sheetId="1" r:id="rId1"/>
    <sheet name="一般公共预算收入执行情况表" sheetId="2" r:id="rId2"/>
    <sheet name="一般公共预算支出执行情况表" sheetId="3" r:id="rId3"/>
    <sheet name="一般公共预算基本支出执行情况表" sheetId="4" r:id="rId4"/>
    <sheet name="政府性基金收入预算执行情况表" sheetId="5" r:id="rId5"/>
    <sheet name="政府性基金支出预算执行情况表" sheetId="6" r:id="rId6"/>
    <sheet name="国有资本经营收入预算执行情况表" sheetId="7" r:id="rId7"/>
    <sheet name="国有资本经营支出预算执行情况表" sheetId="8" r:id="rId8"/>
    <sheet name="社会保险基金预算收入执行情况表" sheetId="9" r:id="rId9"/>
    <sheet name="社会保险基金预算支出执行情况表" sheetId="10" r:id="rId10"/>
    <sheet name="对村级财政转移支付预算执行情况表" sheetId="11" r:id="rId11"/>
    <sheet name="三公经费执行情况表" sheetId="12" r:id="rId12"/>
    <sheet name="乡镇基本建设支出执行情况表" sheetId="13" r:id="rId13"/>
    <sheet name="政府收支执行情况的说明" sheetId="14" r:id="rId14"/>
    <sheet name="一般公共预算收入预算表" sheetId="15" r:id="rId15"/>
    <sheet name="一般公共预算支出预算表" sheetId="16" r:id="rId16"/>
    <sheet name="一般公共预算基本支出预算表" sheetId="17" r:id="rId17"/>
    <sheet name="政府性基金收入预算表" sheetId="18" r:id="rId18"/>
    <sheet name="政府性基金支出预算表" sheetId="19" r:id="rId19"/>
    <sheet name="国有资本经营收入预算表" sheetId="20" r:id="rId20"/>
    <sheet name="国有资本经营支出预算表" sheetId="21" r:id="rId21"/>
    <sheet name="社会保险基金收入预算表" sheetId="22" r:id="rId22"/>
    <sheet name="社会保险基金支出预算表" sheetId="23" r:id="rId23"/>
    <sheet name="对村级财政转移支付预算表" sheetId="24" r:id="rId24"/>
    <sheet name="三公预算情况表" sheetId="25" r:id="rId25"/>
    <sheet name="乡镇基本建设支出预算情况表" sheetId="26" r:id="rId26"/>
    <sheet name="政府收支预算相关情况说明" sheetId="27" r:id="rId27"/>
  </sheets>
  <calcPr calcId="124519"/>
</workbook>
</file>

<file path=xl/calcChain.xml><?xml version="1.0" encoding="utf-8"?>
<calcChain xmlns="http://schemas.openxmlformats.org/spreadsheetml/2006/main">
  <c r="C166" i="3"/>
  <c r="B30" i="4"/>
  <c r="D142" i="16"/>
  <c r="E139"/>
  <c r="E140"/>
  <c r="E141"/>
  <c r="D5" i="15"/>
  <c r="D7"/>
  <c r="D8"/>
  <c r="D9"/>
  <c r="D11"/>
  <c r="D4"/>
  <c r="B11"/>
  <c r="B7"/>
  <c r="F163" i="3"/>
  <c r="F164"/>
  <c r="F165"/>
  <c r="F166"/>
  <c r="E166"/>
  <c r="D161"/>
  <c r="D166"/>
  <c r="D8" i="2"/>
  <c r="D6" i="25" l="1"/>
  <c r="D8"/>
  <c r="D9"/>
  <c r="E5" i="24"/>
  <c r="E6"/>
  <c r="E7"/>
  <c r="E8"/>
  <c r="E9"/>
  <c r="E10"/>
  <c r="E11"/>
  <c r="E12"/>
  <c r="E13"/>
  <c r="E14"/>
  <c r="E15"/>
  <c r="E16"/>
  <c r="E17"/>
  <c r="E18"/>
  <c r="E19"/>
  <c r="E20"/>
  <c r="E21"/>
  <c r="E22"/>
  <c r="E23"/>
  <c r="E24"/>
  <c r="E25"/>
  <c r="E26"/>
  <c r="E27"/>
  <c r="E28"/>
  <c r="E29"/>
  <c r="E30"/>
  <c r="E31"/>
  <c r="E32"/>
  <c r="E4"/>
  <c r="D32"/>
  <c r="C32"/>
  <c r="E5" i="19"/>
  <c r="E6"/>
  <c r="E7"/>
  <c r="E8"/>
  <c r="E9"/>
  <c r="E10"/>
  <c r="E11"/>
  <c r="E12"/>
  <c r="E13"/>
  <c r="E14"/>
  <c r="E19"/>
  <c r="E4"/>
  <c r="C19"/>
  <c r="D5" i="18"/>
  <c r="D7"/>
  <c r="C7"/>
  <c r="B7"/>
  <c r="D4"/>
  <c r="D5" i="17"/>
  <c r="D6"/>
  <c r="D7"/>
  <c r="D8"/>
  <c r="D9"/>
  <c r="D10"/>
  <c r="D17"/>
  <c r="D20"/>
  <c r="D21"/>
  <c r="D23"/>
  <c r="D24"/>
  <c r="D25"/>
  <c r="D28"/>
  <c r="D30"/>
  <c r="D4"/>
  <c r="E5" i="16"/>
  <c r="E6"/>
  <c r="E7"/>
  <c r="E8"/>
  <c r="E9"/>
  <c r="E10"/>
  <c r="E11"/>
  <c r="E12"/>
  <c r="E15"/>
  <c r="E16"/>
  <c r="E17"/>
  <c r="E18"/>
  <c r="E19"/>
  <c r="E20"/>
  <c r="E21"/>
  <c r="E22"/>
  <c r="E23"/>
  <c r="E24"/>
  <c r="E25"/>
  <c r="E26"/>
  <c r="E27"/>
  <c r="E28"/>
  <c r="E29"/>
  <c r="E30"/>
  <c r="E31"/>
  <c r="E32"/>
  <c r="E33"/>
  <c r="E34"/>
  <c r="E35"/>
  <c r="E36"/>
  <c r="E37"/>
  <c r="E38"/>
  <c r="E39"/>
  <c r="E40"/>
  <c r="E41"/>
  <c r="E42"/>
  <c r="E43"/>
  <c r="E44"/>
  <c r="E45"/>
  <c r="E46"/>
  <c r="E47"/>
  <c r="E48"/>
  <c r="E49"/>
  <c r="E50"/>
  <c r="E51"/>
  <c r="E52"/>
  <c r="E53"/>
  <c r="E54"/>
  <c r="E55"/>
  <c r="E56"/>
  <c r="E57"/>
  <c r="E58"/>
  <c r="E59"/>
  <c r="E60"/>
  <c r="E61"/>
  <c r="E62"/>
  <c r="E63"/>
  <c r="E64"/>
  <c r="E65"/>
  <c r="E66"/>
  <c r="E67"/>
  <c r="E68"/>
  <c r="E69"/>
  <c r="E70"/>
  <c r="E71"/>
  <c r="E72"/>
  <c r="E73"/>
  <c r="E74"/>
  <c r="E75"/>
  <c r="E76"/>
  <c r="E77"/>
  <c r="E78"/>
  <c r="E80"/>
  <c r="E81"/>
  <c r="E82"/>
  <c r="E83"/>
  <c r="E84"/>
  <c r="E85"/>
  <c r="E86"/>
  <c r="E87"/>
  <c r="E88"/>
  <c r="E89"/>
  <c r="E90"/>
  <c r="E91"/>
  <c r="E92"/>
  <c r="E93"/>
  <c r="E94"/>
  <c r="E95"/>
  <c r="E96"/>
  <c r="E97"/>
  <c r="E98"/>
  <c r="E99"/>
  <c r="E100"/>
  <c r="E101"/>
  <c r="E102"/>
  <c r="E103"/>
  <c r="E104"/>
  <c r="E105"/>
  <c r="E106"/>
  <c r="E107"/>
  <c r="E108"/>
  <c r="E109"/>
  <c r="E110"/>
  <c r="E111"/>
  <c r="E112"/>
  <c r="E113"/>
  <c r="E115"/>
  <c r="E116"/>
  <c r="E117"/>
  <c r="E118"/>
  <c r="E119"/>
  <c r="E120"/>
  <c r="E121"/>
  <c r="E122"/>
  <c r="E123"/>
  <c r="E124"/>
  <c r="E125"/>
  <c r="E126"/>
  <c r="E127"/>
  <c r="E128"/>
  <c r="E129"/>
  <c r="E130"/>
  <c r="E131"/>
  <c r="E132"/>
  <c r="E133"/>
  <c r="E4"/>
  <c r="C137"/>
  <c r="C11" i="15"/>
  <c r="C7"/>
  <c r="E137" i="16" l="1"/>
  <c r="C142"/>
  <c r="E142" s="1"/>
  <c r="D12" i="2"/>
  <c r="E5"/>
  <c r="E10"/>
  <c r="E4"/>
  <c r="B12"/>
  <c r="C8"/>
  <c r="E8" l="1"/>
  <c r="D6" i="12"/>
  <c r="D8"/>
  <c r="D9"/>
  <c r="C9"/>
  <c r="B9"/>
  <c r="F5" i="11"/>
  <c r="F6"/>
  <c r="F7"/>
  <c r="F8"/>
  <c r="F9"/>
  <c r="F10"/>
  <c r="F11"/>
  <c r="F12"/>
  <c r="F13"/>
  <c r="F14"/>
  <c r="F15"/>
  <c r="F16"/>
  <c r="F17"/>
  <c r="F18"/>
  <c r="F19"/>
  <c r="F20"/>
  <c r="F21"/>
  <c r="F22"/>
  <c r="F23"/>
  <c r="F24"/>
  <c r="F25"/>
  <c r="F26"/>
  <c r="F27"/>
  <c r="F28"/>
  <c r="F29"/>
  <c r="F30"/>
  <c r="F31"/>
  <c r="F32"/>
  <c r="F4"/>
  <c r="E32"/>
  <c r="E5"/>
  <c r="E6"/>
  <c r="E7"/>
  <c r="E8"/>
  <c r="E9"/>
  <c r="E10"/>
  <c r="E11"/>
  <c r="E12"/>
  <c r="E13"/>
  <c r="E14"/>
  <c r="E15"/>
  <c r="E16"/>
  <c r="E17"/>
  <c r="E18"/>
  <c r="E19"/>
  <c r="E20"/>
  <c r="E21"/>
  <c r="E22"/>
  <c r="E23"/>
  <c r="E24"/>
  <c r="E25"/>
  <c r="E26"/>
  <c r="E27"/>
  <c r="E28"/>
  <c r="E29"/>
  <c r="E30"/>
  <c r="E31"/>
  <c r="E4"/>
  <c r="D32"/>
  <c r="C32"/>
  <c r="C12" i="2" l="1"/>
  <c r="E12" s="1"/>
  <c r="F19" i="6"/>
  <c r="E19"/>
  <c r="D19"/>
  <c r="C19"/>
  <c r="F5"/>
  <c r="F6"/>
  <c r="F7"/>
  <c r="F8"/>
  <c r="F9"/>
  <c r="F10"/>
  <c r="F11"/>
  <c r="F12"/>
  <c r="F13"/>
  <c r="F14"/>
  <c r="F4"/>
  <c r="E9" i="5"/>
  <c r="E5"/>
  <c r="E4"/>
  <c r="C9"/>
  <c r="D9"/>
  <c r="B9"/>
  <c r="E5" i="4" l="1"/>
  <c r="E6"/>
  <c r="E7"/>
  <c r="E8"/>
  <c r="E9"/>
  <c r="E10"/>
  <c r="E17"/>
  <c r="E20"/>
  <c r="E21"/>
  <c r="E23"/>
  <c r="E24"/>
  <c r="E25"/>
  <c r="E28"/>
  <c r="E30"/>
  <c r="E4"/>
  <c r="D28"/>
  <c r="D23"/>
  <c r="D30" s="1"/>
  <c r="C30"/>
  <c r="C28"/>
  <c r="C23"/>
  <c r="F5" i="3"/>
  <c r="F7"/>
  <c r="F8"/>
  <c r="F9"/>
  <c r="F10"/>
  <c r="F11"/>
  <c r="F12"/>
  <c r="F13"/>
  <c r="F14"/>
  <c r="F15"/>
  <c r="F16"/>
  <c r="F17"/>
  <c r="F18"/>
  <c r="F19"/>
  <c r="F20"/>
  <c r="F21"/>
  <c r="F22"/>
  <c r="F23"/>
  <c r="F24"/>
  <c r="F25"/>
  <c r="F26"/>
  <c r="F27"/>
  <c r="F28"/>
  <c r="F29"/>
  <c r="F30"/>
  <c r="F31"/>
  <c r="F32"/>
  <c r="F33"/>
  <c r="F34"/>
  <c r="F35"/>
  <c r="F36"/>
  <c r="F37"/>
  <c r="F38"/>
  <c r="F39"/>
  <c r="F40"/>
  <c r="F41"/>
  <c r="F42"/>
  <c r="F43"/>
  <c r="F44"/>
  <c r="F45"/>
  <c r="F46"/>
  <c r="F47"/>
  <c r="F48"/>
  <c r="F49"/>
  <c r="F50"/>
  <c r="F51"/>
  <c r="F52"/>
  <c r="F53"/>
  <c r="F54"/>
  <c r="F55"/>
  <c r="F56"/>
  <c r="F57"/>
  <c r="F58"/>
  <c r="F59"/>
  <c r="F60"/>
  <c r="F61"/>
  <c r="F62"/>
  <c r="F63"/>
  <c r="F64"/>
  <c r="F65"/>
  <c r="F66"/>
  <c r="F68"/>
  <c r="F69"/>
  <c r="F70"/>
  <c r="F71"/>
  <c r="F72"/>
  <c r="F73"/>
  <c r="F74"/>
  <c r="F75"/>
  <c r="F76"/>
  <c r="F77"/>
  <c r="F78"/>
  <c r="F79"/>
  <c r="F80"/>
  <c r="F81"/>
  <c r="F82"/>
  <c r="F83"/>
  <c r="F84"/>
  <c r="F85"/>
  <c r="F86"/>
  <c r="F87"/>
  <c r="F88"/>
  <c r="F89"/>
  <c r="F90"/>
  <c r="F91"/>
  <c r="F92"/>
  <c r="F93"/>
  <c r="F94"/>
  <c r="F95"/>
  <c r="F96"/>
  <c r="F97"/>
  <c r="F98"/>
  <c r="F99"/>
  <c r="F100"/>
  <c r="F101"/>
  <c r="F102"/>
  <c r="F103"/>
  <c r="F104"/>
  <c r="F105"/>
  <c r="F106"/>
  <c r="F107"/>
  <c r="F108"/>
  <c r="F109"/>
  <c r="F110"/>
  <c r="F111"/>
  <c r="F112"/>
  <c r="F113"/>
  <c r="F114"/>
  <c r="F115"/>
  <c r="F116"/>
  <c r="F117"/>
  <c r="F118"/>
  <c r="F119"/>
  <c r="F120"/>
  <c r="F121"/>
  <c r="F122"/>
  <c r="F123"/>
  <c r="F124"/>
  <c r="F125"/>
  <c r="F126"/>
  <c r="F127"/>
  <c r="F128"/>
  <c r="F129"/>
  <c r="F130"/>
  <c r="F131"/>
  <c r="F132"/>
  <c r="F133"/>
  <c r="F134"/>
  <c r="F135"/>
  <c r="F136"/>
  <c r="F137"/>
  <c r="F138"/>
  <c r="F139"/>
  <c r="F140"/>
  <c r="F141"/>
  <c r="F142"/>
  <c r="F143"/>
  <c r="F144"/>
  <c r="F145"/>
  <c r="F146"/>
  <c r="F147"/>
  <c r="F148"/>
  <c r="F149"/>
  <c r="F150"/>
  <c r="F151"/>
  <c r="F152"/>
  <c r="F153"/>
  <c r="F154"/>
  <c r="F155"/>
  <c r="F156"/>
  <c r="F157"/>
  <c r="F158"/>
  <c r="F159"/>
  <c r="F160"/>
  <c r="E5"/>
  <c r="E6"/>
  <c r="E7"/>
  <c r="E8"/>
  <c r="E9"/>
  <c r="E10"/>
  <c r="E11"/>
  <c r="E12"/>
  <c r="E13"/>
  <c r="E14"/>
  <c r="E15"/>
  <c r="E16"/>
  <c r="E17"/>
  <c r="E18"/>
  <c r="E19"/>
  <c r="E20"/>
  <c r="E21"/>
  <c r="E22"/>
  <c r="E23"/>
  <c r="E24"/>
  <c r="E25"/>
  <c r="E26"/>
  <c r="E27"/>
  <c r="E28"/>
  <c r="E29"/>
  <c r="E30"/>
  <c r="E31"/>
  <c r="E32"/>
  <c r="E33"/>
  <c r="E34"/>
  <c r="E35"/>
  <c r="E36"/>
  <c r="E37"/>
  <c r="E38"/>
  <c r="E39"/>
  <c r="E40"/>
  <c r="E41"/>
  <c r="E42"/>
  <c r="E43"/>
  <c r="E44"/>
  <c r="E45"/>
  <c r="E46"/>
  <c r="E47"/>
  <c r="E48"/>
  <c r="E49"/>
  <c r="E50"/>
  <c r="E51"/>
  <c r="E52"/>
  <c r="E53"/>
  <c r="E54"/>
  <c r="E55"/>
  <c r="E56"/>
  <c r="E57"/>
  <c r="E58"/>
  <c r="E59"/>
  <c r="E60"/>
  <c r="E61"/>
  <c r="E62"/>
  <c r="E63"/>
  <c r="E64"/>
  <c r="E65"/>
  <c r="E66"/>
  <c r="E67"/>
  <c r="E68"/>
  <c r="E69"/>
  <c r="E70"/>
  <c r="E71"/>
  <c r="E72"/>
  <c r="E73"/>
  <c r="E74"/>
  <c r="E75"/>
  <c r="E76"/>
  <c r="E77"/>
  <c r="E78"/>
  <c r="E79"/>
  <c r="E80"/>
  <c r="E81"/>
  <c r="E82"/>
  <c r="E83"/>
  <c r="E84"/>
  <c r="E85"/>
  <c r="E86"/>
  <c r="E87"/>
  <c r="E88"/>
  <c r="E89"/>
  <c r="E90"/>
  <c r="E91"/>
  <c r="E92"/>
  <c r="E93"/>
  <c r="E94"/>
  <c r="E95"/>
  <c r="E96"/>
  <c r="E97"/>
  <c r="E98"/>
  <c r="E99"/>
  <c r="E100"/>
  <c r="E101"/>
  <c r="E102"/>
  <c r="E103"/>
  <c r="E104"/>
  <c r="E105"/>
  <c r="E106"/>
  <c r="E107"/>
  <c r="E108"/>
  <c r="E109"/>
  <c r="E110"/>
  <c r="E111"/>
  <c r="E112"/>
  <c r="E113"/>
  <c r="E114"/>
  <c r="E115"/>
  <c r="E116"/>
  <c r="E117"/>
  <c r="E118"/>
  <c r="E119"/>
  <c r="E120"/>
  <c r="E121"/>
  <c r="E122"/>
  <c r="E123"/>
  <c r="E124"/>
  <c r="E125"/>
  <c r="E126"/>
  <c r="E127"/>
  <c r="E128"/>
  <c r="E129"/>
  <c r="E130"/>
  <c r="E131"/>
  <c r="E132"/>
  <c r="E133"/>
  <c r="E134"/>
  <c r="E135"/>
  <c r="E136"/>
  <c r="E137"/>
  <c r="E138"/>
  <c r="E139"/>
  <c r="E140"/>
  <c r="E141"/>
  <c r="E142"/>
  <c r="E143"/>
  <c r="E144"/>
  <c r="E145"/>
  <c r="E146"/>
  <c r="E147"/>
  <c r="E148"/>
  <c r="E149"/>
  <c r="E150"/>
  <c r="E151"/>
  <c r="E152"/>
  <c r="E153"/>
  <c r="E154"/>
  <c r="E155"/>
  <c r="E156"/>
  <c r="E157"/>
  <c r="E158"/>
  <c r="E159"/>
  <c r="E160"/>
  <c r="E4"/>
  <c r="F4" s="1"/>
  <c r="C161"/>
  <c r="E161" l="1"/>
  <c r="F161" s="1"/>
</calcChain>
</file>

<file path=xl/sharedStrings.xml><?xml version="1.0" encoding="utf-8"?>
<sst xmlns="http://schemas.openxmlformats.org/spreadsheetml/2006/main" count="1082" uniqueCount="539">
  <si>
    <t>目  录</t>
  </si>
  <si>
    <t>2023年一般公共预算收入执行情况表</t>
  </si>
  <si>
    <t>2023年一般公共预算支出执行情况表</t>
  </si>
  <si>
    <t>2023年一般公共预算基本支出执行情况表</t>
  </si>
  <si>
    <t>2023年政府性基金收入预算执行情况表</t>
  </si>
  <si>
    <t>2023年政府性基金支出预算执行情况表</t>
  </si>
  <si>
    <t>2023年国有资本经营收入预算执行情况表</t>
  </si>
  <si>
    <t>2023年国有资本经营支出预算执行情况表</t>
  </si>
  <si>
    <t>2023年社会保险基金预算收入执行情况表</t>
  </si>
  <si>
    <t>2023年社会保险基金预算支出执行情况表</t>
  </si>
  <si>
    <t>2023年乡镇对村级财政转移支付预算执行情况表</t>
  </si>
  <si>
    <t>2023年“三公”经费执行情况表</t>
  </si>
  <si>
    <t>2023年乡镇基本建设支出执行情况表</t>
  </si>
  <si>
    <t>2023年政府收支执行相关情况的说明</t>
  </si>
  <si>
    <t>2024年一般公共预算收入预算表</t>
  </si>
  <si>
    <t>2024年一般公共预算支出预算表</t>
  </si>
  <si>
    <t>2024年一般公共预算基本支出预算表</t>
  </si>
  <si>
    <t>2024年政府性基金收入预算表</t>
  </si>
  <si>
    <t>2024年政府性基金支出预算表</t>
  </si>
  <si>
    <t>2024年国有资本经营收入预算表</t>
  </si>
  <si>
    <t>2024年国有资本经营支出预算表</t>
  </si>
  <si>
    <t>2024年社会保险基金收入预算表</t>
  </si>
  <si>
    <t>2024年社会保险基金支出预算表</t>
  </si>
  <si>
    <t>2024年乡镇对村级财政转移支付预算表</t>
  </si>
  <si>
    <t>2024年“三公”经费预算表</t>
  </si>
  <si>
    <t>2024年乡镇基本建设支出预算情况表</t>
  </si>
  <si>
    <t>2024年政府收支预算相关情况的说明</t>
  </si>
  <si>
    <t>单位：万元</t>
  </si>
  <si>
    <t>收入项目</t>
  </si>
  <si>
    <t>年初预算数</t>
  </si>
  <si>
    <t>经人大批准的调整后预算数</t>
  </si>
  <si>
    <t>执行数</t>
  </si>
  <si>
    <t>执行数占调整后预算数%</t>
  </si>
  <si>
    <t>一般公共预算收入合计</t>
  </si>
  <si>
    <t>上年结转收入</t>
  </si>
  <si>
    <t>动用预算稳定调节基金</t>
  </si>
  <si>
    <t>总    计</t>
  </si>
  <si>
    <t>科目编码</t>
  </si>
  <si>
    <t>项    目</t>
  </si>
  <si>
    <t>一般公共服务支出</t>
  </si>
  <si>
    <t>人大事务</t>
  </si>
  <si>
    <t>其他人大事务支出</t>
  </si>
  <si>
    <t>政府办公厅（室）及相关机构事务</t>
  </si>
  <si>
    <t>行政运行</t>
  </si>
  <si>
    <t>一般公共预算支出合计</t>
  </si>
  <si>
    <t>调出资金</t>
  </si>
  <si>
    <t>补充预算稳定调节基金</t>
  </si>
  <si>
    <t>结转下年支出</t>
  </si>
  <si>
    <t>上解支出</t>
  </si>
  <si>
    <t>说    明</t>
  </si>
  <si>
    <t>机关工资福利支出</t>
  </si>
  <si>
    <t>反映机关和参照公务员法管理的事业单位（以下简称参公事业单位）开支的在职职工和编制空额内长期聘用人员的各类劳动报酬，以及为上述人员缴纳的各项社会保险费等</t>
  </si>
  <si>
    <t>其中：工资奖金津补贴</t>
  </si>
  <si>
    <t>反映机关和参公事业单位按规定发放的基本工资、津贴补贴、奖金</t>
  </si>
  <si>
    <t xml:space="preserve">     社会保障缴费</t>
  </si>
  <si>
    <t>反映机关和参公事业单位为职工缴纳的基本养老保险缴费、职工基本医疗保险缴费、公务员医疗补助缴费，以及失业、工伤、生育和其他社会保障缴费</t>
  </si>
  <si>
    <t xml:space="preserve">     住房公积金</t>
  </si>
  <si>
    <t>反映机关和参公事业单位按规定比例为职工缴纳的住房公积金</t>
  </si>
  <si>
    <t xml:space="preserve">     其他工资福利支出</t>
  </si>
  <si>
    <t>反映机关和参公事业单位其他工资福利支出</t>
  </si>
  <si>
    <t>机关商品和服务支出</t>
  </si>
  <si>
    <t>反映机关和参公事业单位购买商品和服务的支出</t>
  </si>
  <si>
    <t>其中：办公经费</t>
  </si>
  <si>
    <t>反映机关和参公事业单位的办公费、印刷费、手续费、水费、电费、邮电费、物业管理费、差旅费、租赁费、工会经费、福利费、其他交通费用等</t>
  </si>
  <si>
    <t xml:space="preserve">     会议费</t>
  </si>
  <si>
    <t>反映机关和参公事业单位在会议期间按规定开支的住宿费、伙食费、会议场地租金、交通费、文件印刷费、医药费等</t>
  </si>
  <si>
    <t xml:space="preserve">     培训费</t>
  </si>
  <si>
    <t>反映机关和参公事业单位除因公出国（境）培训费以外的各类培训支出</t>
  </si>
  <si>
    <t xml:space="preserve">     专用材料购置费</t>
  </si>
  <si>
    <t>反映机关和参公事业单位不纳入固定资产核算范围的专用材料费、被装购置费、专用燃料费</t>
  </si>
  <si>
    <t xml:space="preserve">     委托业务费</t>
  </si>
  <si>
    <t>反映机关和参公事业单位的咨询费、劳务费、委托业务费</t>
  </si>
  <si>
    <t xml:space="preserve">     公务接待费</t>
  </si>
  <si>
    <t>反映机关和参公事业单位按规定开支的各类公务接待（含外宾接待）费用</t>
  </si>
  <si>
    <t xml:space="preserve">     因公出国（境）费用</t>
  </si>
  <si>
    <t>反映机关和参公事业单位公务出国（境）的国际旅费、国外城市间交通费、住宿费、伙食费、培训费、公杂费等支出</t>
  </si>
  <si>
    <t xml:space="preserve">     公务用车运行维护费</t>
  </si>
  <si>
    <t>反映机关和参公事业单位按规定保留的公务用车燃料费、维修费、过桥过路费、保险费等支出</t>
  </si>
  <si>
    <t xml:space="preserve">     维修（护）费</t>
  </si>
  <si>
    <t>反映机关和参公事业单位日常开支的固定资产（不包括车船等交通工具）修理和维护费用，网络信息系统运行与维护费用，以及按规定提取的修购基金</t>
  </si>
  <si>
    <t xml:space="preserve">     其他商品和服务支出</t>
  </si>
  <si>
    <t>反映上述科目未包括的日常公用支出</t>
  </si>
  <si>
    <t>机关资本性支出（一）</t>
  </si>
  <si>
    <t>反映机关和参公事业单位资本性支出。切块由发展改革部门安排的基本建设支出中机关和参公事业单位资本性支出不在此科目反映</t>
  </si>
  <si>
    <t>其中：设备购置</t>
  </si>
  <si>
    <t>反映机关和参公事业单位用于办公设备购置、专用设备购置、信息网络及软件购置更新方面的支出</t>
  </si>
  <si>
    <t xml:space="preserve">     其他资本性支出</t>
  </si>
  <si>
    <t>反映机关和参公事业单位用于物资储备、文物和陈列品购置、无形资产购置和其他资本性支出</t>
  </si>
  <si>
    <t>对事业单位经常性补助</t>
  </si>
  <si>
    <t>反映对事业单位（不含参公事业单位）的经常性补助支出</t>
  </si>
  <si>
    <t>其中：工资福利支出</t>
  </si>
  <si>
    <t>反映对事业单位的工资福利补助支出</t>
  </si>
  <si>
    <t xml:space="preserve">     商品和服务支出</t>
  </si>
  <si>
    <t>反映对事业单位的商品和服务补助支出</t>
  </si>
  <si>
    <t>对事业单位资本性补助</t>
  </si>
  <si>
    <t>反映对事业单位（不含参公事业单位）的资本性补助支出</t>
  </si>
  <si>
    <t>其中：资本性支出（一）</t>
  </si>
  <si>
    <t>反映事业单位资本性支出。切块由发展改革部门安排的基本建设支出中的事业单位资本性支出不在此科目反映</t>
  </si>
  <si>
    <t>对个人和家庭的补助</t>
  </si>
  <si>
    <t>反映政府用于对个人和家庭的补助支出</t>
  </si>
  <si>
    <t>其中：离退休费</t>
  </si>
  <si>
    <t>反映离休费、退休费、退职（役）费</t>
  </si>
  <si>
    <t>基本支出合计</t>
  </si>
  <si>
    <t>注：按照财政部制定的《政府收支分类科目》，支出经济分类科目按“政府预算支出经济分类”和“部门预算支出经济分类”分设。“政府预算支出经济分类”主要用于政府预算的编制、执行和公开；“部门预算支出经济分类”主要用于部门预算的编制、执行和公开。据此，本表中的一般公共预算基本支出按“政府预算支出经济分类”编制。</t>
  </si>
  <si>
    <t>项  目</t>
  </si>
  <si>
    <t xml:space="preserve">  1.基金转移收入</t>
  </si>
  <si>
    <t xml:space="preserve">  2.上年结转收入</t>
  </si>
  <si>
    <t>政府性基金收入总计</t>
  </si>
  <si>
    <t>预算科目</t>
  </si>
  <si>
    <t>社会保障和就业支出</t>
  </si>
  <si>
    <t>大中型水库移民后期扶持基金支出</t>
  </si>
  <si>
    <t>移民补助</t>
  </si>
  <si>
    <t>城乡社区支出</t>
  </si>
  <si>
    <t>国有土地使用权出让收入安排的支出</t>
  </si>
  <si>
    <t>农村基础设施建设支出</t>
  </si>
  <si>
    <t>农业农村生态环境支出</t>
  </si>
  <si>
    <t>政府性基金支出总计</t>
  </si>
  <si>
    <t>项       目</t>
  </si>
  <si>
    <t>执行数占调整后预算数的%</t>
  </si>
  <si>
    <t>国有资本经营收入</t>
  </si>
  <si>
    <t xml:space="preserve">     利润收入</t>
  </si>
  <si>
    <t>上年结余</t>
  </si>
  <si>
    <t>收入总计</t>
  </si>
  <si>
    <t>注：乡镇无国有资本经营收入，本表无数据</t>
  </si>
  <si>
    <t>国有资本经营预算支出</t>
  </si>
  <si>
    <t xml:space="preserve">    国有企业资本金注入</t>
  </si>
  <si>
    <t xml:space="preserve">      国有经济结构调整支出</t>
  </si>
  <si>
    <t>支出合计</t>
  </si>
  <si>
    <t>支出总计</t>
  </si>
  <si>
    <t>注：乡镇无国有资本经营支出，本表无数据。</t>
  </si>
  <si>
    <t>社会保险基金收入</t>
  </si>
  <si>
    <t>其中：企业职工基本养老保险基金收入</t>
  </si>
  <si>
    <t>注：区级、乡镇不编制社会保险基金收支预算，故本表无数据</t>
  </si>
  <si>
    <t>项 目</t>
  </si>
  <si>
    <t>社会保险基金支出</t>
  </si>
  <si>
    <t>其中：企业职工基本养老保险基金支出</t>
  </si>
  <si>
    <t>2023年对村级财政转移支付预算执行情况表</t>
  </si>
  <si>
    <t>序号</t>
  </si>
  <si>
    <t>村的名称</t>
  </si>
  <si>
    <t>合  计</t>
  </si>
  <si>
    <t>项目</t>
  </si>
  <si>
    <t>执行数占年初预算数的%</t>
  </si>
  <si>
    <t>因公出国（境）费</t>
  </si>
  <si>
    <t>公务接待费</t>
  </si>
  <si>
    <t>公务用车购置及运行费</t>
  </si>
  <si>
    <t>其中：公务用车购置费</t>
  </si>
  <si>
    <t xml:space="preserve">      公务用车运行费</t>
  </si>
  <si>
    <t>合计</t>
  </si>
  <si>
    <t>单位：万元（列至佰元）</t>
  </si>
  <si>
    <t>教育支出</t>
  </si>
  <si>
    <t>科学技术支出</t>
  </si>
  <si>
    <t>文化旅游体育与传媒支出</t>
  </si>
  <si>
    <t>卫生健康支出</t>
  </si>
  <si>
    <t>节能环保支出</t>
  </si>
  <si>
    <t>农林水支出</t>
  </si>
  <si>
    <t>交通运输支出</t>
  </si>
  <si>
    <t>住房保障支出</t>
  </si>
  <si>
    <t>粮油物资储备支出</t>
  </si>
  <si>
    <t>2023年政府收支执行情况的说明</t>
  </si>
  <si>
    <t>一、一般公共预算收支执行总体情况</t>
  </si>
  <si>
    <t>二、一般公共预算收入执行具体情况</t>
  </si>
  <si>
    <t>三、一般公共预算支出执行具体情况</t>
  </si>
  <si>
    <t>四、预算绩效管理工作开展情况</t>
  </si>
  <si>
    <t>上年执行数</t>
  </si>
  <si>
    <t>本年预算数</t>
  </si>
  <si>
    <t>预算数占上年执行数%</t>
  </si>
  <si>
    <t>201</t>
  </si>
  <si>
    <t>20101</t>
  </si>
  <si>
    <t>2010199</t>
  </si>
  <si>
    <t>20103</t>
  </si>
  <si>
    <t>2010301</t>
  </si>
  <si>
    <t>20106</t>
  </si>
  <si>
    <t>财政事务</t>
  </si>
  <si>
    <t>2010699</t>
  </si>
  <si>
    <t>其他财政事务支出</t>
  </si>
  <si>
    <t>20111</t>
  </si>
  <si>
    <t>纪检监察事务</t>
  </si>
  <si>
    <t>2011199</t>
  </si>
  <si>
    <t>其他纪检监察事务支出</t>
  </si>
  <si>
    <t>20113</t>
  </si>
  <si>
    <t>商贸事务</t>
  </si>
  <si>
    <t>2011399</t>
  </si>
  <si>
    <t>其他商贸事务支出</t>
  </si>
  <si>
    <t>20129</t>
  </si>
  <si>
    <t>群众团体事务</t>
  </si>
  <si>
    <t>2012999</t>
  </si>
  <si>
    <t>其他群众团体事务支出</t>
  </si>
  <si>
    <t>20132</t>
  </si>
  <si>
    <t>组织事务</t>
  </si>
  <si>
    <t>2013299</t>
  </si>
  <si>
    <t>其他组织事务支出</t>
  </si>
  <si>
    <t>20133</t>
  </si>
  <si>
    <t>宣传事务</t>
  </si>
  <si>
    <t>2013399</t>
  </si>
  <si>
    <t>其他宣传事务支出</t>
  </si>
  <si>
    <t>20136</t>
  </si>
  <si>
    <t>其他共产党事务支出</t>
  </si>
  <si>
    <t>2013650</t>
  </si>
  <si>
    <t>事业运行</t>
  </si>
  <si>
    <t>20138</t>
  </si>
  <si>
    <t>市场监督管理事务</t>
  </si>
  <si>
    <t>2013899</t>
  </si>
  <si>
    <t>其他市场监督管理事务</t>
  </si>
  <si>
    <t>205</t>
  </si>
  <si>
    <t>20502</t>
  </si>
  <si>
    <t>普通教育</t>
  </si>
  <si>
    <t>2050201</t>
  </si>
  <si>
    <t>学前教育</t>
  </si>
  <si>
    <t>20504</t>
  </si>
  <si>
    <t>成人教育</t>
  </si>
  <si>
    <t>2050499</t>
  </si>
  <si>
    <t>其他成人教育支出</t>
  </si>
  <si>
    <t>206</t>
  </si>
  <si>
    <t>20607</t>
  </si>
  <si>
    <t>科学技术普及</t>
  </si>
  <si>
    <t>2060799</t>
  </si>
  <si>
    <t>其他科学技术普及支出</t>
  </si>
  <si>
    <t>207</t>
  </si>
  <si>
    <t>20701</t>
  </si>
  <si>
    <t>文化和旅游</t>
  </si>
  <si>
    <t>2070199</t>
  </si>
  <si>
    <t>其他文化和旅游支出</t>
  </si>
  <si>
    <t>20703</t>
  </si>
  <si>
    <t>体育</t>
  </si>
  <si>
    <t>2070399</t>
  </si>
  <si>
    <t>其他体育支出</t>
  </si>
  <si>
    <t>208</t>
  </si>
  <si>
    <t>20802</t>
  </si>
  <si>
    <t>民政管理事务</t>
  </si>
  <si>
    <t>2080208</t>
  </si>
  <si>
    <t>基层政权建设和社区治理</t>
  </si>
  <si>
    <t>2080299</t>
  </si>
  <si>
    <t>其他民政管理事务支出</t>
  </si>
  <si>
    <t>20805</t>
  </si>
  <si>
    <t>行政事业单位养老支出</t>
  </si>
  <si>
    <t>2080501</t>
  </si>
  <si>
    <t>行政单位离退休</t>
  </si>
  <si>
    <t>2080502</t>
  </si>
  <si>
    <t>事业单位离退休</t>
  </si>
  <si>
    <t>2080505</t>
  </si>
  <si>
    <t>机关事业单位基本养老保险缴费支出</t>
  </si>
  <si>
    <t>2080506</t>
  </si>
  <si>
    <t>机关事业单位职业年金缴费支出</t>
  </si>
  <si>
    <t>2080599</t>
  </si>
  <si>
    <t>其他行政事业单位养老支出</t>
  </si>
  <si>
    <t>20807</t>
  </si>
  <si>
    <t>就业补助</t>
  </si>
  <si>
    <t>2080704</t>
  </si>
  <si>
    <t>社会保险补贴</t>
  </si>
  <si>
    <t>2080799</t>
  </si>
  <si>
    <t>其他就业补助支出</t>
  </si>
  <si>
    <t>20808</t>
  </si>
  <si>
    <t>抚恤</t>
  </si>
  <si>
    <t>2080899</t>
  </si>
  <si>
    <t>其他优抚支出</t>
  </si>
  <si>
    <t>20809</t>
  </si>
  <si>
    <t>退役安置</t>
  </si>
  <si>
    <t>2080999</t>
  </si>
  <si>
    <t>其他退役安置支出</t>
  </si>
  <si>
    <t>20810</t>
  </si>
  <si>
    <t>社会福利</t>
  </si>
  <si>
    <t>2081006</t>
  </si>
  <si>
    <t>养老服务</t>
  </si>
  <si>
    <t>2081099</t>
  </si>
  <si>
    <t>其他社会福利支出</t>
  </si>
  <si>
    <t>20811</t>
  </si>
  <si>
    <t>残疾人事业</t>
  </si>
  <si>
    <t>2081199</t>
  </si>
  <si>
    <t>其他残疾人事业支出</t>
  </si>
  <si>
    <t>20816</t>
  </si>
  <si>
    <t>红十字事业</t>
  </si>
  <si>
    <t>2081699</t>
  </si>
  <si>
    <t>其他红十字事业支出</t>
  </si>
  <si>
    <t>20819</t>
  </si>
  <si>
    <t>最低生活保障</t>
  </si>
  <si>
    <t>2081902</t>
  </si>
  <si>
    <t>农村最低生活保障金支出</t>
  </si>
  <si>
    <t>20825</t>
  </si>
  <si>
    <t>其他生活救助</t>
  </si>
  <si>
    <t>2082501</t>
  </si>
  <si>
    <t>其他城市生活救助</t>
  </si>
  <si>
    <t>2082502</t>
  </si>
  <si>
    <t>其他农村生活救助</t>
  </si>
  <si>
    <t>20828</t>
  </si>
  <si>
    <t>退役军人管理事务</t>
  </si>
  <si>
    <t>2082899</t>
  </si>
  <si>
    <t>其他退役军人管理事务支出</t>
  </si>
  <si>
    <t>210</t>
  </si>
  <si>
    <t>21003</t>
  </si>
  <si>
    <t>基层医疗卫生机构</t>
  </si>
  <si>
    <t>2100302</t>
  </si>
  <si>
    <t>乡镇卫生院</t>
  </si>
  <si>
    <t>21004</t>
  </si>
  <si>
    <t>公共卫生</t>
  </si>
  <si>
    <t>2100499</t>
  </si>
  <si>
    <t>其他公共卫生支出</t>
  </si>
  <si>
    <t>21007</t>
  </si>
  <si>
    <t>计划生育事务</t>
  </si>
  <si>
    <t>2100799</t>
  </si>
  <si>
    <t>其他计划生育事务支出</t>
  </si>
  <si>
    <t>21011</t>
  </si>
  <si>
    <t>行政事业单位医疗</t>
  </si>
  <si>
    <t>2101101</t>
  </si>
  <si>
    <t>行政单位医疗</t>
  </si>
  <si>
    <t>2101102</t>
  </si>
  <si>
    <t>事业单位医疗</t>
  </si>
  <si>
    <t>2101199</t>
  </si>
  <si>
    <t>其他行政事业单位医疗支出</t>
  </si>
  <si>
    <t>21013</t>
  </si>
  <si>
    <t>医疗救助</t>
  </si>
  <si>
    <t>2101301</t>
  </si>
  <si>
    <t>城乡医疗救助</t>
  </si>
  <si>
    <t>211</t>
  </si>
  <si>
    <t>21101</t>
  </si>
  <si>
    <t>环境保护管理事务</t>
  </si>
  <si>
    <t>2110199</t>
  </si>
  <si>
    <t>其他环境保护管理事务支出</t>
  </si>
  <si>
    <t>21104</t>
  </si>
  <si>
    <t>自然生态保护</t>
  </si>
  <si>
    <t>2110499</t>
  </si>
  <si>
    <t>其他自然生态保护支出</t>
  </si>
  <si>
    <t>21111</t>
  </si>
  <si>
    <t>污染减排</t>
  </si>
  <si>
    <t>2111103</t>
  </si>
  <si>
    <t>减排专项支出</t>
  </si>
  <si>
    <t>2111199</t>
  </si>
  <si>
    <t>其他污染减排支出</t>
  </si>
  <si>
    <t>212</t>
  </si>
  <si>
    <t>21201</t>
  </si>
  <si>
    <t>城乡社区管理事务</t>
  </si>
  <si>
    <t>2120101</t>
  </si>
  <si>
    <t>2120199</t>
  </si>
  <si>
    <t>其他城乡社区管理事务支出</t>
  </si>
  <si>
    <t>21202</t>
  </si>
  <si>
    <t>城乡社区规划与管理</t>
  </si>
  <si>
    <t>2120201</t>
  </si>
  <si>
    <t>21203</t>
  </si>
  <si>
    <t>城乡社区公共设施</t>
  </si>
  <si>
    <t>2120399</t>
  </si>
  <si>
    <t>其他城乡社区公共设施支出</t>
  </si>
  <si>
    <t>213</t>
  </si>
  <si>
    <t>21301</t>
  </si>
  <si>
    <t>农业农村</t>
  </si>
  <si>
    <t>2130104</t>
  </si>
  <si>
    <t>2130106</t>
  </si>
  <si>
    <t>科技转化与推广服务</t>
  </si>
  <si>
    <t>2130122</t>
  </si>
  <si>
    <t>农业生产发展</t>
  </si>
  <si>
    <t>2130124</t>
  </si>
  <si>
    <t>农村合作经济</t>
  </si>
  <si>
    <t>2130135</t>
  </si>
  <si>
    <t>农业生态资源保护</t>
  </si>
  <si>
    <t>2130153</t>
  </si>
  <si>
    <t>耕地建设与利用</t>
  </si>
  <si>
    <t>2130199</t>
  </si>
  <si>
    <t>其他农业农村支出</t>
  </si>
  <si>
    <t>21302</t>
  </si>
  <si>
    <t>林业和草原</t>
  </si>
  <si>
    <t>2130205</t>
  </si>
  <si>
    <t>森林资源培育</t>
  </si>
  <si>
    <t>2130207</t>
  </si>
  <si>
    <t>森林资源管理</t>
  </si>
  <si>
    <t>2130209</t>
  </si>
  <si>
    <t>森林生态效益补偿</t>
  </si>
  <si>
    <t>2130299</t>
  </si>
  <si>
    <t>其他林业和草原支出</t>
  </si>
  <si>
    <t>21303</t>
  </si>
  <si>
    <t>水利</t>
  </si>
  <si>
    <t>2130304</t>
  </si>
  <si>
    <t>水利行业业务管理</t>
  </si>
  <si>
    <t>2130316</t>
  </si>
  <si>
    <t>农村水利</t>
  </si>
  <si>
    <t>2130399</t>
  </si>
  <si>
    <t>其他水利支出</t>
  </si>
  <si>
    <t>21307</t>
  </si>
  <si>
    <t>农村综合改革</t>
  </si>
  <si>
    <t>2130701</t>
  </si>
  <si>
    <t>对村级公益事业建设的补助</t>
  </si>
  <si>
    <t>2130705</t>
  </si>
  <si>
    <t>对村民委员会和村党支部的补助</t>
  </si>
  <si>
    <t>215</t>
  </si>
  <si>
    <t>资源勘探工业信息等支出</t>
  </si>
  <si>
    <t>21508</t>
  </si>
  <si>
    <t>支持中小企业发展和管理支出</t>
  </si>
  <si>
    <t>2150899</t>
  </si>
  <si>
    <t>其他支持中小企业发展和管理支出</t>
  </si>
  <si>
    <t>221</t>
  </si>
  <si>
    <t>22102</t>
  </si>
  <si>
    <t>住房改革支出</t>
  </si>
  <si>
    <t>2210201</t>
  </si>
  <si>
    <t>住房公积金</t>
  </si>
  <si>
    <t>2210203</t>
  </si>
  <si>
    <t>购房补贴</t>
  </si>
  <si>
    <t>229</t>
  </si>
  <si>
    <t>其他支出</t>
  </si>
  <si>
    <t>22999</t>
  </si>
  <si>
    <t>2299999</t>
  </si>
  <si>
    <t xml:space="preserve">注：按照财政部制定的《政府收支分类科目》，支出经济分类科目按“政府预算支出经济分类”和“部门预算支出经济分类”分设。“政府预算支出经济分类”主要用于政府预算的编制、执行和公开；“部门预算支出经济分类”主要用于部门预算的编制、执行和公开。据此，本表中的一般公共预算基本支出按“政府预算支出经济分类”编制。				 </t>
  </si>
  <si>
    <t>21208</t>
  </si>
  <si>
    <t>2120804</t>
  </si>
  <si>
    <t>2120816</t>
  </si>
  <si>
    <t>22960</t>
  </si>
  <si>
    <t>彩票公益金安排的支出</t>
  </si>
  <si>
    <t>2296002</t>
  </si>
  <si>
    <t>用于社会福利的彩票公益金支出</t>
  </si>
  <si>
    <t xml:space="preserve">    利润收入</t>
  </si>
  <si>
    <t>2024年对村级财政转移支付预算表</t>
  </si>
  <si>
    <t>单位:万元</t>
  </si>
  <si>
    <t>2024年政府收支预算相关情况说明</t>
  </si>
  <si>
    <t>一、一般公共预算收支预算总体情况</t>
  </si>
  <si>
    <t>二、一般公共预算收入预算具体情况</t>
  </si>
  <si>
    <t>三、一般公共预算支出预算具体情况</t>
  </si>
  <si>
    <t>四、“三公”经费预算情况说明</t>
  </si>
  <si>
    <t>五、预算绩效管理工作开展情况</t>
  </si>
  <si>
    <t>编报单位：上海市崇明区庙镇人民政府（盖章）</t>
    <phoneticPr fontId="12" type="noConversion"/>
  </si>
  <si>
    <t>2010102</t>
  </si>
  <si>
    <t>一般行政管理事务</t>
  </si>
  <si>
    <t>2013699</t>
  </si>
  <si>
    <t>20199</t>
  </si>
  <si>
    <t>其他一般公共服务支出</t>
  </si>
  <si>
    <t>2019999</t>
  </si>
  <si>
    <t>20599</t>
  </si>
  <si>
    <t>其他教育支出</t>
  </si>
  <si>
    <t>2059999</t>
  </si>
  <si>
    <t>2070109</t>
  </si>
  <si>
    <t>群众文化</t>
  </si>
  <si>
    <t>20799</t>
  </si>
  <si>
    <t>其他文化旅游体育与传媒支出</t>
  </si>
  <si>
    <t>2079999</t>
  </si>
  <si>
    <t>2080803</t>
  </si>
  <si>
    <t>在乡复员、退伍军人生活补助</t>
  </si>
  <si>
    <t>2081104</t>
  </si>
  <si>
    <t>残疾人康复</t>
  </si>
  <si>
    <t>2081602</t>
  </si>
  <si>
    <t>其他退役军人事务管理支出</t>
  </si>
  <si>
    <t>20899</t>
  </si>
  <si>
    <t>其他社会保障和就业支出</t>
  </si>
  <si>
    <t>2089999</t>
  </si>
  <si>
    <t>2100399</t>
  </si>
  <si>
    <t>其他基层医疗卫生机构支出</t>
  </si>
  <si>
    <t>2101399</t>
  </si>
  <si>
    <t>其他医疗救助支出</t>
  </si>
  <si>
    <t>21014</t>
  </si>
  <si>
    <t>优抚对象医疗</t>
  </si>
  <si>
    <t>2101401</t>
  </si>
  <si>
    <t>优抚对象医疗补助</t>
  </si>
  <si>
    <t>21099</t>
  </si>
  <si>
    <t>其他卫生健康支出</t>
  </si>
  <si>
    <t>2109999</t>
  </si>
  <si>
    <t>21103</t>
  </si>
  <si>
    <t>污染防治</t>
  </si>
  <si>
    <t>2110399</t>
  </si>
  <si>
    <t>其他污染防治支出</t>
  </si>
  <si>
    <t>21199</t>
  </si>
  <si>
    <t>其他节能环保支出</t>
  </si>
  <si>
    <t>2119999</t>
  </si>
  <si>
    <t>2120104</t>
  </si>
  <si>
    <t>城管执法</t>
  </si>
  <si>
    <t>21205</t>
  </si>
  <si>
    <t>城乡社区环境卫生</t>
  </si>
  <si>
    <t>2120501</t>
  </si>
  <si>
    <t>21299</t>
  </si>
  <si>
    <t>其他城乡社区支出</t>
  </si>
  <si>
    <t>2129999</t>
  </si>
  <si>
    <t>2130112</t>
  </si>
  <si>
    <t>行业业务管理</t>
  </si>
  <si>
    <t>农业资源保护修复与利用</t>
  </si>
  <si>
    <t>农田建设</t>
  </si>
  <si>
    <t>2130314</t>
  </si>
  <si>
    <t>防汛</t>
  </si>
  <si>
    <t>2130799</t>
  </si>
  <si>
    <t>其他农村综合改革支出</t>
  </si>
  <si>
    <t>21399</t>
  </si>
  <si>
    <t>其他农林水支出</t>
  </si>
  <si>
    <t>2139999</t>
  </si>
  <si>
    <t>214</t>
  </si>
  <si>
    <t>21401</t>
  </si>
  <si>
    <t>公路水路运输</t>
  </si>
  <si>
    <t>2140106</t>
  </si>
  <si>
    <t>公路养护</t>
  </si>
  <si>
    <t>21499</t>
  </si>
  <si>
    <t>其他交通运输支出</t>
  </si>
  <si>
    <t>2149999</t>
  </si>
  <si>
    <t>222</t>
  </si>
  <si>
    <t>22204</t>
  </si>
  <si>
    <t>粮油储备</t>
  </si>
  <si>
    <t>2220401</t>
  </si>
  <si>
    <t>储备粮油补贴</t>
  </si>
  <si>
    <t>农业生产发展支出</t>
  </si>
  <si>
    <t>其他支出</t>
    <phoneticPr fontId="12" type="noConversion"/>
  </si>
  <si>
    <t>米洪村</t>
  </si>
  <si>
    <t>庙南村</t>
  </si>
  <si>
    <t>庙西村</t>
  </si>
  <si>
    <t>通济村</t>
  </si>
  <si>
    <t>白港村</t>
  </si>
  <si>
    <t>庙港村</t>
  </si>
  <si>
    <t>爱民村</t>
  </si>
  <si>
    <t>庙中村</t>
  </si>
  <si>
    <t>南星村</t>
  </si>
  <si>
    <t>窑桥村</t>
  </si>
  <si>
    <t>镇东村</t>
  </si>
  <si>
    <t>江镇村</t>
  </si>
  <si>
    <t>鸽龙村</t>
  </si>
  <si>
    <t>万安村</t>
  </si>
  <si>
    <t>民华村</t>
  </si>
  <si>
    <t>宏达村</t>
  </si>
  <si>
    <t>猛东村</t>
  </si>
  <si>
    <t>合中村</t>
  </si>
  <si>
    <t>保东村</t>
  </si>
  <si>
    <t>保安村</t>
  </si>
  <si>
    <t>猛西村</t>
  </si>
  <si>
    <t>周河村</t>
  </si>
  <si>
    <t>和平村</t>
  </si>
  <si>
    <t>小竖村</t>
  </si>
  <si>
    <t>永乐村</t>
  </si>
  <si>
    <t>启瀛村</t>
  </si>
  <si>
    <t>万北村</t>
  </si>
  <si>
    <t>联益村</t>
  </si>
  <si>
    <t>注：①2023年“三公”经费执行合计6.62万元，完成预算的44%。其中：因公出国（境）费执行数为0万元，完成预算的0%；公务接待费执行数为0万元，完成预算的0%；公务用车购置及运行费执行数为6.62万元，完成预算的44%。低于预算主要是因为缩减三公开支。</t>
    <phoneticPr fontId="12" type="noConversion"/>
  </si>
  <si>
    <t xml:space="preserve">    ②2023年因公出国（境）团组数0个，因公出国（境）0人次；公务用车购置数0辆，公务用车保有量3辆；国内公务接待0批次，国内公务接待0人次。</t>
    <phoneticPr fontId="12" type="noConversion"/>
  </si>
  <si>
    <t xml:space="preserve">  1.一般性转移支付</t>
  </si>
  <si>
    <t xml:space="preserve">  1.一般性转移支付</t>
    <phoneticPr fontId="12" type="noConversion"/>
  </si>
  <si>
    <t xml:space="preserve">  2.专项转移支付</t>
  </si>
  <si>
    <t xml:space="preserve">  2.专项转移支付</t>
    <phoneticPr fontId="12" type="noConversion"/>
  </si>
  <si>
    <t>无</t>
    <phoneticPr fontId="12" type="noConversion"/>
  </si>
  <si>
    <t xml:space="preserve">    庙镇申报专项资金项目绩效目标10个，涉及预算单位10个，金额10069.65万元，实现绩效目标100%申报的要求。实施本乡镇绩效跟踪项目10个，涉及预算单位10个，金额10069.65万元。完成本乡镇绩效评价项目10个，涉及预算单位10个，金额10069.65万元。实施预算评审项目10个，预算资金10069.65万元，核减资金0万元，核减率0%。</t>
    <phoneticPr fontId="12" type="noConversion"/>
  </si>
  <si>
    <t>农业生产发展支出</t>
    <phoneticPr fontId="12" type="noConversion"/>
  </si>
  <si>
    <t>2024年庙镇行政单位（含参照公务员管理的事业单位）、事业单位和其他单位用财政拨款开支的“三公”经费预算合计21.5万元。比2023年”三公”经费年初预算增加6.4万元，上升42.38%。其中</t>
    <phoneticPr fontId="12" type="noConversion"/>
  </si>
  <si>
    <t>公务接待费预算0万元，主要安排会议、政策调研、专项检查以及团组接待交流等预算公务或开展业务所需住宿费、会场费、交通费、伙食费等支出。比2023年年初预算增加/减少0万元。</t>
    <phoneticPr fontId="12" type="noConversion"/>
  </si>
  <si>
    <t>因公出国（境）费预算0万元，主要安排机关及下属预算单位人员的国际合作交流、重大项目洽谈、境外培训研修等的国际旅费、国外城市间交通费、住宿费、伙食费、培训费、公杂费等支出。比2022年年初预算增加/减少0万元。</t>
    <phoneticPr fontId="12" type="noConversion"/>
  </si>
  <si>
    <t>公务用车购置及运行费预算21.5万元（其中，公务用车购置费0万元，公务用车运行费21.5万元），主要安排编制内公务车辆的报废更新，以及用于安排市内因公出差、公务文件交换、日常工作开展等所需公务用车燃料费、维修费、过路过桥费、保险费等支出。比2023年年初预算增加6.4万元，主要是车辆保费增加。</t>
    <phoneticPr fontId="12" type="noConversion"/>
  </si>
  <si>
    <t>备注：本年“三公”经费共增加0辆公务车，其中：新增0辆公务车，因报废更新0辆公务车。</t>
    <phoneticPr fontId="12" type="noConversion"/>
  </si>
  <si>
    <t>本年收入执行数总计133017.09万元、支出执行数总计133017.09万元。与上年度相比，收入执行数总计增加14996.95万元，支出执行数总计增加14996.95万元。主要原因是：转移支付增加。</t>
    <phoneticPr fontId="12" type="noConversion"/>
  </si>
  <si>
    <t>本年收入执行数合计106343.75万元，其中：一般性转移支付收入76084.05万元，专项转移支付收入30259.71万元。</t>
    <phoneticPr fontId="12" type="noConversion"/>
  </si>
  <si>
    <t>本年收入预算总计104917.65万元、支出预算总计104917.65万元。与2023年年初预算数相比，收入、支出总计各增加/减少1439.69万元。主要原因是：一般转移支付收入增加。</t>
    <phoneticPr fontId="12" type="noConversion"/>
  </si>
  <si>
    <t>本年收入预算合计104917.65万元，其中：一般性转移支付收入76229.77万元，专项转移支付收入28687.88万元。</t>
    <phoneticPr fontId="12" type="noConversion"/>
  </si>
  <si>
    <t>本年支出预算合计104917.65万元。其中：一般公共服务支出5887.51万元,教育支出44.8万元,科学技术支出200万元,文化旅游体育与传媒支出89.3万元,社会保障和就业支出6038.34万元,卫生健康支出2121.07万元,节能环保支出35581.51万元,城乡社区支出7573.67万元,农林水支出31144.25万元,资源勘探工业信息等支出15500万元,住房保障支出737.19万元。</t>
    <phoneticPr fontId="12" type="noConversion"/>
  </si>
  <si>
    <t>2024年，庙镇申报专项资金项目绩效目标11个，涉及预算单位11个，金额96283.15万元，实现绩效目标100%申报的要求。</t>
    <phoneticPr fontId="12" type="noConversion"/>
  </si>
  <si>
    <t>本年支出执行数合计106343.75万元。其中：一般公共服务支出5542.57万元,教育支出50.34万元,科学技术支出178万元,文化旅游体育与传媒支出92.42万元,社会保障和就业支出5265.24万元,卫生健康支出2661.43万元,节能环保支出33310.69万元,城乡社区支出7308.11万元,农林水支出30002.08万元,交通运输支出13401.17万元，资源勘探工业信息等支出7500万元,住房保障支出759.12万元，粮油物资储备支出272.59万元。</t>
    <phoneticPr fontId="12" type="noConversion"/>
  </si>
</sst>
</file>

<file path=xl/styles.xml><?xml version="1.0" encoding="utf-8"?>
<styleSheet xmlns="http://schemas.openxmlformats.org/spreadsheetml/2006/main">
  <numFmts count="2">
    <numFmt numFmtId="178" formatCode="0.000000_ "/>
    <numFmt numFmtId="180" formatCode="0.00_);[Red]\(0.00\)"/>
  </numFmts>
  <fonts count="24">
    <font>
      <sz val="11"/>
      <color indexed="8"/>
      <name val="宋体"/>
      <family val="2"/>
      <charset val="1"/>
      <scheme val="minor"/>
    </font>
    <font>
      <b/>
      <sz val="22"/>
      <name val="宋体"/>
      <family val="3"/>
      <charset val="134"/>
    </font>
    <font>
      <sz val="17"/>
      <name val="宋体"/>
      <family val="3"/>
      <charset val="134"/>
    </font>
    <font>
      <b/>
      <sz val="17"/>
      <name val="宋体"/>
      <family val="3"/>
      <charset val="134"/>
    </font>
    <font>
      <sz val="12"/>
      <name val="宋体"/>
      <family val="3"/>
      <charset val="134"/>
    </font>
    <font>
      <sz val="11"/>
      <name val="宋体"/>
      <family val="3"/>
      <charset val="134"/>
    </font>
    <font>
      <b/>
      <sz val="12"/>
      <name val="宋体"/>
      <family val="3"/>
      <charset val="134"/>
    </font>
    <font>
      <b/>
      <sz val="11"/>
      <name val="宋体"/>
      <family val="3"/>
      <charset val="134"/>
    </font>
    <font>
      <sz val="9"/>
      <name val="SimSun"/>
      <charset val="134"/>
    </font>
    <font>
      <b/>
      <sz val="9"/>
      <name val="SimSun"/>
      <charset val="134"/>
    </font>
    <font>
      <sz val="11"/>
      <name val="SimSun"/>
      <charset val="134"/>
    </font>
    <font>
      <b/>
      <sz val="11"/>
      <name val="SimSun"/>
      <charset val="134"/>
    </font>
    <font>
      <sz val="9"/>
      <name val="宋体"/>
      <family val="3"/>
      <charset val="134"/>
      <scheme val="minor"/>
    </font>
    <font>
      <b/>
      <sz val="17"/>
      <name val="阿里巴巴普惠体 M"/>
      <family val="3"/>
      <charset val="134"/>
    </font>
    <font>
      <sz val="9"/>
      <name val="阿里巴巴普惠体 M"/>
      <family val="3"/>
      <charset val="134"/>
    </font>
    <font>
      <b/>
      <sz val="9"/>
      <name val="阿里巴巴普惠体 M"/>
      <family val="3"/>
      <charset val="134"/>
    </font>
    <font>
      <sz val="9"/>
      <name val="SimSun"/>
      <family val="3"/>
      <charset val="134"/>
    </font>
    <font>
      <b/>
      <sz val="17"/>
      <name val="宋体"/>
      <family val="3"/>
      <charset val="134"/>
      <scheme val="minor"/>
    </font>
    <font>
      <sz val="11"/>
      <color indexed="8"/>
      <name val="宋体"/>
      <family val="3"/>
      <charset val="134"/>
      <scheme val="minor"/>
    </font>
    <font>
      <sz val="9"/>
      <name val="宋体"/>
      <family val="3"/>
      <charset val="134"/>
      <scheme val="minor"/>
    </font>
    <font>
      <b/>
      <sz val="9"/>
      <name val="宋体"/>
      <family val="3"/>
      <charset val="134"/>
      <scheme val="minor"/>
    </font>
    <font>
      <b/>
      <sz val="11"/>
      <name val="宋体"/>
      <family val="3"/>
      <charset val="134"/>
      <scheme val="minor"/>
    </font>
    <font>
      <b/>
      <sz val="12"/>
      <name val="宋体"/>
      <family val="3"/>
      <charset val="134"/>
      <scheme val="minor"/>
    </font>
    <font>
      <sz val="12"/>
      <name val="宋体"/>
      <family val="3"/>
      <charset val="134"/>
      <scheme val="minor"/>
    </font>
  </fonts>
  <fills count="2">
    <fill>
      <patternFill patternType="none"/>
    </fill>
    <fill>
      <patternFill patternType="gray125"/>
    </fill>
  </fills>
  <borders count="4">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indexed="8"/>
      </left>
      <right style="thin">
        <color indexed="8"/>
      </right>
      <top style="thin">
        <color indexed="8"/>
      </top>
      <bottom style="thin">
        <color indexed="8"/>
      </bottom>
      <diagonal/>
    </border>
  </borders>
  <cellStyleXfs count="1">
    <xf numFmtId="0" fontId="0" fillId="0" borderId="0">
      <alignment vertical="center"/>
    </xf>
  </cellStyleXfs>
  <cellXfs count="81">
    <xf numFmtId="0" fontId="0" fillId="0" borderId="0" xfId="0">
      <alignment vertical="center"/>
    </xf>
    <xf numFmtId="0" fontId="1" fillId="0" borderId="1" xfId="0" applyFont="1" applyBorder="1" applyAlignment="1">
      <alignment horizontal="center" vertical="center" wrapText="1"/>
    </xf>
    <xf numFmtId="0" fontId="2" fillId="0" borderId="1" xfId="0" applyFont="1" applyBorder="1" applyAlignment="1">
      <alignment horizontal="left" vertical="center" wrapText="1"/>
    </xf>
    <xf numFmtId="0" fontId="3" fillId="0" borderId="1" xfId="0" applyFont="1" applyBorder="1" applyAlignment="1">
      <alignment horizontal="center" vertical="center" wrapText="1"/>
    </xf>
    <xf numFmtId="0" fontId="4" fillId="0" borderId="1" xfId="0" applyFont="1" applyBorder="1" applyAlignment="1">
      <alignment vertical="center" wrapText="1"/>
    </xf>
    <xf numFmtId="0" fontId="5" fillId="0" borderId="1" xfId="0" applyFont="1" applyBorder="1" applyAlignment="1">
      <alignment horizontal="right" vertical="center" wrapText="1"/>
    </xf>
    <xf numFmtId="0" fontId="6" fillId="0" borderId="2" xfId="0" applyFont="1" applyBorder="1" applyAlignment="1">
      <alignment horizontal="center" vertical="center" wrapText="1"/>
    </xf>
    <xf numFmtId="0" fontId="5" fillId="0" borderId="2" xfId="0" applyFont="1" applyBorder="1" applyAlignment="1">
      <alignment vertical="center" wrapText="1"/>
    </xf>
    <xf numFmtId="4" fontId="4" fillId="0" borderId="2" xfId="0" applyNumberFormat="1" applyFont="1" applyBorder="1" applyAlignment="1">
      <alignment horizontal="right" vertical="center" wrapText="1"/>
    </xf>
    <xf numFmtId="0" fontId="4" fillId="0" borderId="2" xfId="0" applyFont="1" applyBorder="1" applyAlignment="1">
      <alignment vertical="center" wrapText="1"/>
    </xf>
    <xf numFmtId="0" fontId="7" fillId="0" borderId="2" xfId="0" applyFont="1" applyBorder="1" applyAlignment="1">
      <alignment vertical="center" wrapText="1"/>
    </xf>
    <xf numFmtId="0" fontId="4" fillId="0" borderId="1" xfId="0" applyFont="1" applyBorder="1" applyAlignment="1">
      <alignment horizontal="left" vertical="center" wrapText="1"/>
    </xf>
    <xf numFmtId="0" fontId="7" fillId="0" borderId="2" xfId="0" applyFont="1" applyBorder="1" applyAlignment="1">
      <alignment horizontal="left" vertical="center" wrapText="1"/>
    </xf>
    <xf numFmtId="4" fontId="6" fillId="0" borderId="2" xfId="0" applyNumberFormat="1" applyFont="1" applyBorder="1" applyAlignment="1">
      <alignment horizontal="left" vertical="center" wrapText="1"/>
    </xf>
    <xf numFmtId="0" fontId="5" fillId="0" borderId="2" xfId="0" applyFont="1" applyBorder="1" applyAlignment="1">
      <alignment horizontal="left" vertical="center" wrapText="1"/>
    </xf>
    <xf numFmtId="4" fontId="4" fillId="0" borderId="2" xfId="0" applyNumberFormat="1" applyFont="1" applyBorder="1" applyAlignment="1">
      <alignment horizontal="left" vertical="center" wrapText="1"/>
    </xf>
    <xf numFmtId="0" fontId="8" fillId="0" borderId="2" xfId="0" applyFont="1" applyBorder="1" applyAlignment="1">
      <alignment vertical="center" wrapText="1"/>
    </xf>
    <xf numFmtId="0" fontId="4" fillId="0" borderId="1" xfId="0" applyFont="1" applyBorder="1" applyAlignment="1">
      <alignment horizontal="center" vertical="center" wrapText="1"/>
    </xf>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8" fillId="0" borderId="2" xfId="0" applyFont="1" applyBorder="1" applyAlignment="1">
      <alignment horizontal="center" vertical="center" wrapText="1"/>
    </xf>
    <xf numFmtId="4" fontId="6" fillId="0" borderId="2"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6" fillId="0" borderId="1" xfId="0" applyFont="1" applyBorder="1" applyAlignment="1">
      <alignment horizontal="left" vertical="center" wrapText="1"/>
    </xf>
    <xf numFmtId="0" fontId="11" fillId="0" borderId="2" xfId="0" applyFont="1" applyBorder="1" applyAlignment="1">
      <alignment horizontal="left" vertical="center" wrapText="1"/>
    </xf>
    <xf numFmtId="0" fontId="10" fillId="0" borderId="2" xfId="0" applyFont="1" applyBorder="1" applyAlignment="1">
      <alignment horizontal="left" vertical="center" wrapText="1"/>
    </xf>
    <xf numFmtId="0" fontId="6" fillId="0" borderId="1" xfId="0" applyFont="1" applyBorder="1" applyAlignment="1">
      <alignment horizontal="center" vertical="center" wrapText="1"/>
    </xf>
    <xf numFmtId="0" fontId="0" fillId="0" borderId="1" xfId="0" applyBorder="1">
      <alignment vertical="center"/>
    </xf>
    <xf numFmtId="0" fontId="14" fillId="0" borderId="1" xfId="0" applyFont="1" applyBorder="1" applyAlignment="1">
      <alignment vertical="center" wrapText="1"/>
    </xf>
    <xf numFmtId="0" fontId="14" fillId="0" borderId="1" xfId="0" applyFont="1" applyBorder="1" applyAlignment="1">
      <alignment horizontal="right" vertical="center" wrapText="1"/>
    </xf>
    <xf numFmtId="0" fontId="15" fillId="0" borderId="2" xfId="0" applyFont="1" applyBorder="1" applyAlignment="1">
      <alignment horizontal="center" vertical="center" wrapText="1"/>
    </xf>
    <xf numFmtId="0" fontId="14" fillId="0" borderId="2" xfId="0" applyFont="1" applyBorder="1" applyAlignment="1">
      <alignment vertical="center" wrapText="1"/>
    </xf>
    <xf numFmtId="4" fontId="14" fillId="0" borderId="2" xfId="0" applyNumberFormat="1" applyFont="1" applyBorder="1" applyAlignment="1">
      <alignment horizontal="right" vertical="center" wrapText="1"/>
    </xf>
    <xf numFmtId="9" fontId="14" fillId="0" borderId="2" xfId="0" applyNumberFormat="1" applyFont="1" applyBorder="1" applyAlignment="1">
      <alignment horizontal="right" vertical="center" wrapText="1"/>
    </xf>
    <xf numFmtId="0" fontId="15" fillId="0" borderId="2" xfId="0" applyFont="1" applyBorder="1" applyAlignment="1">
      <alignment horizontal="left" vertical="center" wrapText="1"/>
    </xf>
    <xf numFmtId="4" fontId="14" fillId="0" borderId="2" xfId="0" applyNumberFormat="1" applyFont="1" applyBorder="1" applyAlignment="1">
      <alignment horizontal="left" vertical="center" wrapText="1"/>
    </xf>
    <xf numFmtId="0" fontId="14" fillId="0" borderId="2" xfId="0" applyFont="1" applyBorder="1" applyAlignment="1">
      <alignment horizontal="left" vertical="center" wrapText="1"/>
    </xf>
    <xf numFmtId="0" fontId="7" fillId="0" borderId="2" xfId="0" applyFont="1" applyBorder="1" applyAlignment="1">
      <alignment horizontal="left" vertical="center" wrapText="1"/>
    </xf>
    <xf numFmtId="4" fontId="14" fillId="0" borderId="2" xfId="0" applyNumberFormat="1" applyFont="1" applyFill="1" applyBorder="1" applyAlignment="1">
      <alignment horizontal="right" vertical="center" wrapText="1"/>
    </xf>
    <xf numFmtId="9" fontId="4" fillId="0" borderId="2" xfId="0" applyNumberFormat="1" applyFont="1" applyBorder="1" applyAlignment="1">
      <alignment vertical="center" wrapText="1"/>
    </xf>
    <xf numFmtId="0" fontId="5" fillId="0" borderId="2" xfId="0" applyFont="1" applyBorder="1" applyAlignment="1">
      <alignment vertical="center" wrapText="1"/>
    </xf>
    <xf numFmtId="0" fontId="7" fillId="0" borderId="2" xfId="0" applyFont="1" applyBorder="1" applyAlignment="1">
      <alignment horizontal="left" vertical="center" wrapText="1"/>
    </xf>
    <xf numFmtId="178" fontId="0" fillId="0" borderId="0" xfId="0" applyNumberFormat="1">
      <alignment vertical="center"/>
    </xf>
    <xf numFmtId="0" fontId="18" fillId="0" borderId="1" xfId="0" applyFont="1" applyBorder="1">
      <alignment vertical="center"/>
    </xf>
    <xf numFmtId="0" fontId="19" fillId="0" borderId="1" xfId="0" applyFont="1" applyBorder="1" applyAlignment="1">
      <alignment vertical="center" wrapText="1"/>
    </xf>
    <xf numFmtId="0" fontId="19" fillId="0" borderId="1" xfId="0" applyFont="1" applyBorder="1" applyAlignment="1">
      <alignment horizontal="right" vertical="center" wrapText="1"/>
    </xf>
    <xf numFmtId="0" fontId="20" fillId="0" borderId="3" xfId="0" applyFont="1" applyBorder="1" applyAlignment="1">
      <alignment horizontal="center" vertical="center" wrapText="1"/>
    </xf>
    <xf numFmtId="0" fontId="19" fillId="0" borderId="3" xfId="0" applyFont="1" applyBorder="1" applyAlignment="1">
      <alignment vertical="center" wrapText="1"/>
    </xf>
    <xf numFmtId="10" fontId="19" fillId="0" borderId="3" xfId="0" applyNumberFormat="1" applyFont="1" applyBorder="1" applyAlignment="1">
      <alignment vertical="center" wrapText="1"/>
    </xf>
    <xf numFmtId="0" fontId="21" fillId="0" borderId="2" xfId="0" applyFont="1" applyFill="1" applyBorder="1" applyAlignment="1">
      <alignment vertical="center" wrapText="1"/>
    </xf>
    <xf numFmtId="10" fontId="7" fillId="0" borderId="2" xfId="0" applyNumberFormat="1" applyFont="1" applyBorder="1" applyAlignment="1">
      <alignment vertical="center" wrapText="1"/>
    </xf>
    <xf numFmtId="10" fontId="4" fillId="0" borderId="2" xfId="0" applyNumberFormat="1" applyFont="1" applyBorder="1" applyAlignment="1">
      <alignment vertical="center" wrapText="1"/>
    </xf>
    <xf numFmtId="180" fontId="7" fillId="0" borderId="2" xfId="0" applyNumberFormat="1" applyFont="1" applyBorder="1" applyAlignment="1">
      <alignment horizontal="right" vertical="center" wrapText="1"/>
    </xf>
    <xf numFmtId="180" fontId="5" fillId="0" borderId="2" xfId="0" applyNumberFormat="1" applyFont="1" applyBorder="1" applyAlignment="1">
      <alignment horizontal="right" vertical="center" wrapText="1"/>
    </xf>
    <xf numFmtId="180" fontId="6" fillId="0" borderId="2" xfId="0" applyNumberFormat="1" applyFont="1" applyBorder="1" applyAlignment="1">
      <alignment horizontal="right" vertical="center" wrapText="1"/>
    </xf>
    <xf numFmtId="180" fontId="4" fillId="0" borderId="2" xfId="0" applyNumberFormat="1" applyFont="1" applyBorder="1" applyAlignment="1">
      <alignment horizontal="right" vertical="center" wrapText="1"/>
    </xf>
    <xf numFmtId="10" fontId="6" fillId="0" borderId="2" xfId="0" applyNumberFormat="1" applyFont="1" applyBorder="1" applyAlignment="1">
      <alignment horizontal="center" vertical="center" wrapText="1"/>
    </xf>
    <xf numFmtId="0" fontId="22" fillId="0" borderId="2" xfId="0" applyFont="1" applyBorder="1" applyAlignment="1">
      <alignment horizontal="center" vertical="center" wrapText="1"/>
    </xf>
    <xf numFmtId="9" fontId="23" fillId="0" borderId="2" xfId="0" applyNumberFormat="1" applyFont="1" applyBorder="1" applyAlignment="1">
      <alignment vertical="center" wrapText="1"/>
    </xf>
    <xf numFmtId="180" fontId="23" fillId="0" borderId="2" xfId="0" applyNumberFormat="1" applyFont="1" applyBorder="1" applyAlignment="1">
      <alignment horizontal="right" vertical="center" wrapText="1"/>
    </xf>
    <xf numFmtId="180" fontId="23" fillId="0" borderId="2" xfId="0" applyNumberFormat="1" applyFont="1" applyBorder="1" applyAlignment="1">
      <alignment vertical="center" wrapText="1"/>
    </xf>
    <xf numFmtId="10" fontId="23" fillId="0" borderId="2" xfId="0" applyNumberFormat="1" applyFont="1" applyBorder="1" applyAlignment="1">
      <alignment vertical="center" wrapText="1"/>
    </xf>
    <xf numFmtId="0" fontId="23" fillId="0" borderId="3" xfId="0" applyFont="1" applyBorder="1" applyAlignment="1">
      <alignment vertical="center" wrapText="1"/>
    </xf>
    <xf numFmtId="10" fontId="23" fillId="0" borderId="3" xfId="0" applyNumberFormat="1" applyFont="1" applyBorder="1" applyAlignment="1">
      <alignment vertical="center" wrapText="1"/>
    </xf>
    <xf numFmtId="10" fontId="22" fillId="0" borderId="2" xfId="0" applyNumberFormat="1" applyFont="1" applyBorder="1" applyAlignment="1">
      <alignment horizontal="center" vertical="center" wrapText="1"/>
    </xf>
    <xf numFmtId="0" fontId="3"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16" fillId="0" borderId="1" xfId="0" applyFont="1" applyBorder="1" applyAlignment="1">
      <alignment vertical="center" wrapText="1"/>
    </xf>
    <xf numFmtId="0" fontId="5" fillId="0" borderId="2" xfId="0" applyFont="1" applyBorder="1" applyAlignment="1">
      <alignment vertical="center" wrapText="1"/>
    </xf>
    <xf numFmtId="4" fontId="4" fillId="0" borderId="1" xfId="0" applyNumberFormat="1" applyFont="1" applyBorder="1" applyAlignment="1">
      <alignment horizontal="left" vertical="center" wrapText="1"/>
    </xf>
    <xf numFmtId="0" fontId="17" fillId="0" borderId="1" xfId="0" applyFont="1" applyBorder="1" applyAlignment="1">
      <alignment horizontal="center" vertical="center" wrapText="1"/>
    </xf>
    <xf numFmtId="0" fontId="7" fillId="0" borderId="2" xfId="0" applyFont="1" applyBorder="1" applyAlignment="1">
      <alignment horizontal="left" vertical="center" wrapText="1"/>
    </xf>
    <xf numFmtId="0" fontId="8" fillId="0" borderId="1" xfId="0" applyFont="1" applyBorder="1" applyAlignment="1">
      <alignment vertical="center" wrapText="1"/>
    </xf>
    <xf numFmtId="180" fontId="14" fillId="0" borderId="2" xfId="0" applyNumberFormat="1" applyFont="1" applyBorder="1" applyAlignment="1">
      <alignment horizontal="right" vertical="center" wrapText="1"/>
    </xf>
    <xf numFmtId="180" fontId="15" fillId="0" borderId="2" xfId="0" applyNumberFormat="1" applyFont="1" applyBorder="1" applyAlignment="1">
      <alignment horizontal="right" vertical="center" wrapText="1"/>
    </xf>
    <xf numFmtId="180" fontId="23" fillId="0" borderId="3" xfId="0" applyNumberFormat="1" applyFont="1" applyBorder="1" applyAlignment="1">
      <alignment vertical="center" wrapText="1"/>
    </xf>
    <xf numFmtId="180" fontId="19" fillId="0" borderId="3" xfId="0" applyNumberFormat="1" applyFont="1" applyBorder="1" applyAlignment="1">
      <alignment vertical="center" wrapText="1"/>
    </xf>
    <xf numFmtId="180" fontId="7" fillId="0" borderId="2" xfId="0" applyNumberFormat="1" applyFont="1" applyFill="1" applyBorder="1" applyAlignment="1">
      <alignment horizontal="right" vertical="center" wrapText="1"/>
    </xf>
    <xf numFmtId="180" fontId="4" fillId="0" borderId="2" xfId="0" applyNumberFormat="1" applyFont="1" applyBorder="1" applyAlignment="1">
      <alignment vertical="center" wrapText="1"/>
    </xf>
    <xf numFmtId="180" fontId="0" fillId="0" borderId="0" xfId="0" applyNumberFormat="1">
      <alignment vertical="center"/>
    </xf>
    <xf numFmtId="180" fontId="22" fillId="0" borderId="2" xfId="0" applyNumberFormat="1" applyFont="1" applyBorder="1" applyAlignment="1">
      <alignment horizontal="center" vertical="center" wrapText="1"/>
    </xf>
  </cellXfs>
  <cellStyles count="1">
    <cellStyle name="常规"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A30"/>
  <sheetViews>
    <sheetView tabSelected="1" workbookViewId="0">
      <selection activeCell="A35" sqref="A35"/>
    </sheetView>
  </sheetViews>
  <sheetFormatPr defaultColWidth="10" defaultRowHeight="13.5"/>
  <cols>
    <col min="1" max="1" width="101.875" customWidth="1"/>
    <col min="2" max="2" width="9.75" customWidth="1"/>
  </cols>
  <sheetData>
    <row r="1" spans="1:1" ht="32.450000000000003" customHeight="1">
      <c r="A1" s="1" t="s">
        <v>0</v>
      </c>
    </row>
    <row r="2" spans="1:1" ht="25.7" customHeight="1">
      <c r="A2" s="2"/>
    </row>
    <row r="3" spans="1:1" ht="25.7" customHeight="1">
      <c r="A3" s="2" t="s">
        <v>414</v>
      </c>
    </row>
    <row r="4" spans="1:1" ht="25.7" customHeight="1">
      <c r="A4" s="2"/>
    </row>
    <row r="5" spans="1:1" ht="25.7" customHeight="1">
      <c r="A5" s="2" t="s">
        <v>1</v>
      </c>
    </row>
    <row r="6" spans="1:1" ht="25.7" customHeight="1">
      <c r="A6" s="2" t="s">
        <v>2</v>
      </c>
    </row>
    <row r="7" spans="1:1" ht="25.7" customHeight="1">
      <c r="A7" s="2" t="s">
        <v>3</v>
      </c>
    </row>
    <row r="8" spans="1:1" ht="25.7" customHeight="1">
      <c r="A8" s="2" t="s">
        <v>4</v>
      </c>
    </row>
    <row r="9" spans="1:1" ht="25.7" customHeight="1">
      <c r="A9" s="2" t="s">
        <v>5</v>
      </c>
    </row>
    <row r="10" spans="1:1" ht="25.7" customHeight="1">
      <c r="A10" s="2" t="s">
        <v>6</v>
      </c>
    </row>
    <row r="11" spans="1:1" ht="25.7" customHeight="1">
      <c r="A11" s="2" t="s">
        <v>7</v>
      </c>
    </row>
    <row r="12" spans="1:1" ht="25.7" customHeight="1">
      <c r="A12" s="2" t="s">
        <v>8</v>
      </c>
    </row>
    <row r="13" spans="1:1" ht="25.7" customHeight="1">
      <c r="A13" s="2" t="s">
        <v>9</v>
      </c>
    </row>
    <row r="14" spans="1:1" ht="25.7" customHeight="1">
      <c r="A14" s="2" t="s">
        <v>10</v>
      </c>
    </row>
    <row r="15" spans="1:1" ht="25.7" customHeight="1">
      <c r="A15" s="2" t="s">
        <v>11</v>
      </c>
    </row>
    <row r="16" spans="1:1" ht="25.7" customHeight="1">
      <c r="A16" s="2" t="s">
        <v>12</v>
      </c>
    </row>
    <row r="17" spans="1:1" ht="25.7" customHeight="1">
      <c r="A17" s="2" t="s">
        <v>13</v>
      </c>
    </row>
    <row r="18" spans="1:1" ht="25.7" customHeight="1">
      <c r="A18" s="2" t="s">
        <v>14</v>
      </c>
    </row>
    <row r="19" spans="1:1" ht="25.7" customHeight="1">
      <c r="A19" s="2" t="s">
        <v>15</v>
      </c>
    </row>
    <row r="20" spans="1:1" ht="25.7" customHeight="1">
      <c r="A20" s="2" t="s">
        <v>16</v>
      </c>
    </row>
    <row r="21" spans="1:1" ht="25.7" customHeight="1">
      <c r="A21" s="2" t="s">
        <v>17</v>
      </c>
    </row>
    <row r="22" spans="1:1" ht="25.7" customHeight="1">
      <c r="A22" s="2" t="s">
        <v>18</v>
      </c>
    </row>
    <row r="23" spans="1:1" ht="25.7" customHeight="1">
      <c r="A23" s="2" t="s">
        <v>19</v>
      </c>
    </row>
    <row r="24" spans="1:1" ht="25.7" customHeight="1">
      <c r="A24" s="2" t="s">
        <v>20</v>
      </c>
    </row>
    <row r="25" spans="1:1" ht="25.7" customHeight="1">
      <c r="A25" s="2" t="s">
        <v>21</v>
      </c>
    </row>
    <row r="26" spans="1:1" ht="25.7" customHeight="1">
      <c r="A26" s="2" t="s">
        <v>22</v>
      </c>
    </row>
    <row r="27" spans="1:1" ht="25.7" customHeight="1">
      <c r="A27" s="2" t="s">
        <v>23</v>
      </c>
    </row>
    <row r="28" spans="1:1" ht="25.7" customHeight="1">
      <c r="A28" s="2" t="s">
        <v>24</v>
      </c>
    </row>
    <row r="29" spans="1:1" ht="25.7" customHeight="1">
      <c r="A29" s="2" t="s">
        <v>25</v>
      </c>
    </row>
    <row r="30" spans="1:1" ht="25.7" customHeight="1">
      <c r="A30" s="2" t="s">
        <v>26</v>
      </c>
    </row>
  </sheetData>
  <phoneticPr fontId="12" type="noConversion"/>
  <pageMargins left="0.11811023622047245" right="0.11811023622047245" top="0.11811023622047245" bottom="0.11811023622047245" header="0" footer="0"/>
  <pageSetup paperSize="9" orientation="landscape" r:id="rId1"/>
</worksheet>
</file>

<file path=xl/worksheets/sheet10.xml><?xml version="1.0" encoding="utf-8"?>
<worksheet xmlns="http://schemas.openxmlformats.org/spreadsheetml/2006/main" xmlns:r="http://schemas.openxmlformats.org/officeDocument/2006/relationships">
  <sheetPr>
    <pageSetUpPr fitToPage="1"/>
  </sheetPr>
  <dimension ref="A1:E7"/>
  <sheetViews>
    <sheetView workbookViewId="0">
      <selection activeCell="D26" sqref="D26"/>
    </sheetView>
  </sheetViews>
  <sheetFormatPr defaultColWidth="10" defaultRowHeight="13.5"/>
  <cols>
    <col min="1" max="1" width="40.125" customWidth="1"/>
    <col min="2" max="5" width="19.5" customWidth="1"/>
    <col min="6" max="6" width="9.75" customWidth="1"/>
  </cols>
  <sheetData>
    <row r="1" spans="1:5" ht="36.950000000000003" customHeight="1">
      <c r="A1" s="65" t="s">
        <v>9</v>
      </c>
      <c r="B1" s="65"/>
      <c r="C1" s="65"/>
      <c r="D1" s="65"/>
      <c r="E1" s="65"/>
    </row>
    <row r="2" spans="1:5" ht="19.899999999999999" customHeight="1">
      <c r="A2" s="4"/>
      <c r="B2" s="4"/>
      <c r="C2" s="4"/>
      <c r="D2" s="5"/>
      <c r="E2" s="5" t="s">
        <v>27</v>
      </c>
    </row>
    <row r="3" spans="1:5" ht="33.200000000000003" customHeight="1">
      <c r="A3" s="6" t="s">
        <v>133</v>
      </c>
      <c r="B3" s="6" t="s">
        <v>29</v>
      </c>
      <c r="C3" s="6" t="s">
        <v>30</v>
      </c>
      <c r="D3" s="6" t="s">
        <v>31</v>
      </c>
      <c r="E3" s="6" t="s">
        <v>118</v>
      </c>
    </row>
    <row r="4" spans="1:5" ht="25.7" customHeight="1">
      <c r="A4" s="7" t="s">
        <v>134</v>
      </c>
      <c r="B4" s="8"/>
      <c r="C4" s="8"/>
      <c r="D4" s="9"/>
      <c r="E4" s="9"/>
    </row>
    <row r="5" spans="1:5" ht="25.7" customHeight="1">
      <c r="A5" s="7" t="s">
        <v>135</v>
      </c>
      <c r="B5" s="8"/>
      <c r="C5" s="8"/>
      <c r="D5" s="9"/>
      <c r="E5" s="9"/>
    </row>
    <row r="6" spans="1:5" ht="25.7" customHeight="1">
      <c r="A6" s="7"/>
      <c r="B6" s="8"/>
      <c r="C6" s="8"/>
      <c r="D6" s="9"/>
      <c r="E6" s="9"/>
    </row>
    <row r="7" spans="1:5" ht="25.7" customHeight="1">
      <c r="A7" s="68" t="s">
        <v>132</v>
      </c>
      <c r="B7" s="68"/>
      <c r="C7" s="68"/>
      <c r="D7" s="68"/>
      <c r="E7" s="68"/>
    </row>
  </sheetData>
  <mergeCells count="2">
    <mergeCell ref="A1:E1"/>
    <mergeCell ref="A7:E7"/>
  </mergeCells>
  <phoneticPr fontId="12" type="noConversion"/>
  <pageMargins left="0.74803149606299213" right="0.74803149606299213" top="0.27559055118110237" bottom="0.27559055118110237" header="0" footer="0"/>
  <pageSetup paperSize="9" orientation="landscape" r:id="rId1"/>
</worksheet>
</file>

<file path=xl/worksheets/sheet11.xml><?xml version="1.0" encoding="utf-8"?>
<worksheet xmlns="http://schemas.openxmlformats.org/spreadsheetml/2006/main" xmlns:r="http://schemas.openxmlformats.org/officeDocument/2006/relationships">
  <dimension ref="A1:F32"/>
  <sheetViews>
    <sheetView topLeftCell="A19" workbookViewId="0">
      <selection activeCell="I31" sqref="I31"/>
    </sheetView>
  </sheetViews>
  <sheetFormatPr defaultColWidth="10" defaultRowHeight="13.5"/>
  <cols>
    <col min="1" max="1" width="6.875" customWidth="1"/>
    <col min="2" max="2" width="10.25" bestFit="1" customWidth="1"/>
    <col min="3" max="5" width="19.5" customWidth="1"/>
    <col min="6" max="6" width="17.375" bestFit="1" customWidth="1"/>
    <col min="7" max="7" width="9.75" customWidth="1"/>
  </cols>
  <sheetData>
    <row r="1" spans="1:6" ht="36.950000000000003" customHeight="1">
      <c r="A1" s="65" t="s">
        <v>136</v>
      </c>
      <c r="B1" s="65"/>
      <c r="C1" s="65"/>
      <c r="D1" s="65"/>
      <c r="E1" s="65"/>
      <c r="F1" s="65"/>
    </row>
    <row r="2" spans="1:6" ht="19.899999999999999" customHeight="1">
      <c r="A2" s="17"/>
      <c r="C2" s="4"/>
      <c r="D2" s="4"/>
      <c r="E2" s="5"/>
      <c r="F2" s="5" t="s">
        <v>27</v>
      </c>
    </row>
    <row r="3" spans="1:6" ht="33.200000000000003" customHeight="1">
      <c r="A3" s="6" t="s">
        <v>137</v>
      </c>
      <c r="B3" s="6" t="s">
        <v>138</v>
      </c>
      <c r="C3" s="6" t="s">
        <v>29</v>
      </c>
      <c r="D3" s="6" t="s">
        <v>30</v>
      </c>
      <c r="E3" s="6" t="s">
        <v>31</v>
      </c>
      <c r="F3" s="6" t="s">
        <v>118</v>
      </c>
    </row>
    <row r="4" spans="1:6" ht="25.7" customHeight="1">
      <c r="A4" s="18">
        <v>1</v>
      </c>
      <c r="B4" s="30" t="s">
        <v>490</v>
      </c>
      <c r="C4" s="59">
        <v>64.28</v>
      </c>
      <c r="D4" s="59">
        <v>76.283900000000003</v>
      </c>
      <c r="E4" s="60">
        <f>D4</f>
        <v>76.283900000000003</v>
      </c>
      <c r="F4" s="58">
        <f>E4/D4</f>
        <v>1</v>
      </c>
    </row>
    <row r="5" spans="1:6" ht="25.7" customHeight="1">
      <c r="A5" s="18">
        <v>2</v>
      </c>
      <c r="B5" s="30" t="s">
        <v>491</v>
      </c>
      <c r="C5" s="59">
        <v>64.28</v>
      </c>
      <c r="D5" s="59">
        <v>76.283900000000003</v>
      </c>
      <c r="E5" s="60">
        <f t="shared" ref="E5:E31" si="0">D5</f>
        <v>76.283900000000003</v>
      </c>
      <c r="F5" s="58">
        <f t="shared" ref="F5:F32" si="1">E5/D5</f>
        <v>1</v>
      </c>
    </row>
    <row r="6" spans="1:6" ht="25.7" customHeight="1">
      <c r="A6" s="18">
        <v>3</v>
      </c>
      <c r="B6" s="30" t="s">
        <v>492</v>
      </c>
      <c r="C6" s="59">
        <v>64.28</v>
      </c>
      <c r="D6" s="59">
        <v>76.283900000000003</v>
      </c>
      <c r="E6" s="60">
        <f t="shared" si="0"/>
        <v>76.283900000000003</v>
      </c>
      <c r="F6" s="58">
        <f t="shared" si="1"/>
        <v>1</v>
      </c>
    </row>
    <row r="7" spans="1:6" ht="25.7" customHeight="1">
      <c r="A7" s="18">
        <v>4</v>
      </c>
      <c r="B7" s="30" t="s">
        <v>493</v>
      </c>
      <c r="C7" s="59">
        <v>64.28</v>
      </c>
      <c r="D7" s="59">
        <v>76.283900000000003</v>
      </c>
      <c r="E7" s="60">
        <f t="shared" si="0"/>
        <v>76.283900000000003</v>
      </c>
      <c r="F7" s="58">
        <f t="shared" si="1"/>
        <v>1</v>
      </c>
    </row>
    <row r="8" spans="1:6" ht="25.7" customHeight="1">
      <c r="A8" s="19">
        <v>5</v>
      </c>
      <c r="B8" s="30" t="s">
        <v>494</v>
      </c>
      <c r="C8" s="59">
        <v>64.28</v>
      </c>
      <c r="D8" s="59">
        <v>76.283900000000003</v>
      </c>
      <c r="E8" s="60">
        <f t="shared" si="0"/>
        <v>76.283900000000003</v>
      </c>
      <c r="F8" s="58">
        <f t="shared" si="1"/>
        <v>1</v>
      </c>
    </row>
    <row r="9" spans="1:6" ht="25.7" customHeight="1">
      <c r="A9" s="19">
        <v>6</v>
      </c>
      <c r="B9" s="30" t="s">
        <v>495</v>
      </c>
      <c r="C9" s="59">
        <v>64.28</v>
      </c>
      <c r="D9" s="59">
        <v>76.283900000000003</v>
      </c>
      <c r="E9" s="60">
        <f t="shared" si="0"/>
        <v>76.283900000000003</v>
      </c>
      <c r="F9" s="58">
        <f t="shared" si="1"/>
        <v>1</v>
      </c>
    </row>
    <row r="10" spans="1:6" ht="25.7" customHeight="1">
      <c r="A10" s="19">
        <v>7</v>
      </c>
      <c r="B10" s="30" t="s">
        <v>496</v>
      </c>
      <c r="C10" s="59">
        <v>64.28</v>
      </c>
      <c r="D10" s="59">
        <v>76.283900000000003</v>
      </c>
      <c r="E10" s="60">
        <f t="shared" si="0"/>
        <v>76.283900000000003</v>
      </c>
      <c r="F10" s="58">
        <f t="shared" si="1"/>
        <v>1</v>
      </c>
    </row>
    <row r="11" spans="1:6" ht="25.7" customHeight="1">
      <c r="A11" s="19">
        <v>8</v>
      </c>
      <c r="B11" s="30" t="s">
        <v>497</v>
      </c>
      <c r="C11" s="59">
        <v>64.28</v>
      </c>
      <c r="D11" s="59">
        <v>76.283900000000003</v>
      </c>
      <c r="E11" s="60">
        <f t="shared" si="0"/>
        <v>76.283900000000003</v>
      </c>
      <c r="F11" s="58">
        <f t="shared" si="1"/>
        <v>1</v>
      </c>
    </row>
    <row r="12" spans="1:6" ht="25.7" customHeight="1">
      <c r="A12" s="19">
        <v>9</v>
      </c>
      <c r="B12" s="30" t="s">
        <v>498</v>
      </c>
      <c r="C12" s="59">
        <v>64.28</v>
      </c>
      <c r="D12" s="59">
        <v>76.283900000000003</v>
      </c>
      <c r="E12" s="60">
        <f t="shared" si="0"/>
        <v>76.283900000000003</v>
      </c>
      <c r="F12" s="58">
        <f t="shared" si="1"/>
        <v>1</v>
      </c>
    </row>
    <row r="13" spans="1:6" ht="25.7" customHeight="1">
      <c r="A13" s="19">
        <v>10</v>
      </c>
      <c r="B13" s="30" t="s">
        <v>499</v>
      </c>
      <c r="C13" s="59">
        <v>64.28</v>
      </c>
      <c r="D13" s="59">
        <v>76.283900000000003</v>
      </c>
      <c r="E13" s="60">
        <f t="shared" si="0"/>
        <v>76.283900000000003</v>
      </c>
      <c r="F13" s="58">
        <f t="shared" si="1"/>
        <v>1</v>
      </c>
    </row>
    <row r="14" spans="1:6" ht="25.7" customHeight="1">
      <c r="A14" s="19">
        <v>11</v>
      </c>
      <c r="B14" s="30" t="s">
        <v>500</v>
      </c>
      <c r="C14" s="59">
        <v>64.28</v>
      </c>
      <c r="D14" s="59">
        <v>76.283900000000003</v>
      </c>
      <c r="E14" s="60">
        <f t="shared" si="0"/>
        <v>76.283900000000003</v>
      </c>
      <c r="F14" s="58">
        <f t="shared" si="1"/>
        <v>1</v>
      </c>
    </row>
    <row r="15" spans="1:6" ht="25.7" customHeight="1">
      <c r="A15" s="19">
        <v>12</v>
      </c>
      <c r="B15" s="30" t="s">
        <v>501</v>
      </c>
      <c r="C15" s="59">
        <v>64.28</v>
      </c>
      <c r="D15" s="59">
        <v>76.283900000000003</v>
      </c>
      <c r="E15" s="60">
        <f t="shared" si="0"/>
        <v>76.283900000000003</v>
      </c>
      <c r="F15" s="58">
        <f t="shared" si="1"/>
        <v>1</v>
      </c>
    </row>
    <row r="16" spans="1:6" ht="25.7" customHeight="1">
      <c r="A16" s="19">
        <v>13</v>
      </c>
      <c r="B16" s="30" t="s">
        <v>502</v>
      </c>
      <c r="C16" s="59">
        <v>64.28</v>
      </c>
      <c r="D16" s="59">
        <v>76.283900000000003</v>
      </c>
      <c r="E16" s="60">
        <f t="shared" si="0"/>
        <v>76.283900000000003</v>
      </c>
      <c r="F16" s="58">
        <f t="shared" si="1"/>
        <v>1</v>
      </c>
    </row>
    <row r="17" spans="1:6" ht="25.7" customHeight="1">
      <c r="A17" s="19">
        <v>14</v>
      </c>
      <c r="B17" s="30" t="s">
        <v>503</v>
      </c>
      <c r="C17" s="59">
        <v>64.28</v>
      </c>
      <c r="D17" s="59">
        <v>76.283900000000003</v>
      </c>
      <c r="E17" s="60">
        <f t="shared" si="0"/>
        <v>76.283900000000003</v>
      </c>
      <c r="F17" s="58">
        <f t="shared" si="1"/>
        <v>1</v>
      </c>
    </row>
    <row r="18" spans="1:6" ht="25.7" customHeight="1">
      <c r="A18" s="19">
        <v>15</v>
      </c>
      <c r="B18" s="30" t="s">
        <v>504</v>
      </c>
      <c r="C18" s="59">
        <v>64.28</v>
      </c>
      <c r="D18" s="59">
        <v>76.283900000000003</v>
      </c>
      <c r="E18" s="60">
        <f t="shared" si="0"/>
        <v>76.283900000000003</v>
      </c>
      <c r="F18" s="58">
        <f t="shared" si="1"/>
        <v>1</v>
      </c>
    </row>
    <row r="19" spans="1:6" ht="25.7" customHeight="1">
      <c r="A19" s="19">
        <v>16</v>
      </c>
      <c r="B19" s="30" t="s">
        <v>505</v>
      </c>
      <c r="C19" s="59">
        <v>64.28</v>
      </c>
      <c r="D19" s="59">
        <v>76.283900000000003</v>
      </c>
      <c r="E19" s="60">
        <f t="shared" si="0"/>
        <v>76.283900000000003</v>
      </c>
      <c r="F19" s="58">
        <f t="shared" si="1"/>
        <v>1</v>
      </c>
    </row>
    <row r="20" spans="1:6" ht="25.7" customHeight="1">
      <c r="A20" s="19">
        <v>17</v>
      </c>
      <c r="B20" s="30" t="s">
        <v>506</v>
      </c>
      <c r="C20" s="59">
        <v>64.28</v>
      </c>
      <c r="D20" s="59">
        <v>76.283900000000003</v>
      </c>
      <c r="E20" s="60">
        <f t="shared" si="0"/>
        <v>76.283900000000003</v>
      </c>
      <c r="F20" s="58">
        <f t="shared" si="1"/>
        <v>1</v>
      </c>
    </row>
    <row r="21" spans="1:6" ht="25.7" customHeight="1">
      <c r="A21" s="19">
        <v>18</v>
      </c>
      <c r="B21" s="30" t="s">
        <v>507</v>
      </c>
      <c r="C21" s="59">
        <v>64.290000000000006</v>
      </c>
      <c r="D21" s="59">
        <v>76.283900000000003</v>
      </c>
      <c r="E21" s="60">
        <f t="shared" si="0"/>
        <v>76.283900000000003</v>
      </c>
      <c r="F21" s="58">
        <f t="shared" si="1"/>
        <v>1</v>
      </c>
    </row>
    <row r="22" spans="1:6" ht="25.7" customHeight="1">
      <c r="A22" s="19">
        <v>19</v>
      </c>
      <c r="B22" s="30" t="s">
        <v>508</v>
      </c>
      <c r="C22" s="59">
        <v>64.290000000000006</v>
      </c>
      <c r="D22" s="59">
        <v>76.283900000000003</v>
      </c>
      <c r="E22" s="60">
        <f t="shared" si="0"/>
        <v>76.283900000000003</v>
      </c>
      <c r="F22" s="58">
        <f t="shared" si="1"/>
        <v>1</v>
      </c>
    </row>
    <row r="23" spans="1:6" ht="25.7" customHeight="1">
      <c r="A23" s="19">
        <v>20</v>
      </c>
      <c r="B23" s="30" t="s">
        <v>509</v>
      </c>
      <c r="C23" s="59">
        <v>64.290000000000006</v>
      </c>
      <c r="D23" s="59">
        <v>76.283900000000003</v>
      </c>
      <c r="E23" s="60">
        <f t="shared" si="0"/>
        <v>76.283900000000003</v>
      </c>
      <c r="F23" s="58">
        <f t="shared" si="1"/>
        <v>1</v>
      </c>
    </row>
    <row r="24" spans="1:6" ht="25.7" customHeight="1">
      <c r="A24" s="19">
        <v>21</v>
      </c>
      <c r="B24" s="30" t="s">
        <v>510</v>
      </c>
      <c r="C24" s="59">
        <v>64.290000000000006</v>
      </c>
      <c r="D24" s="59">
        <v>76.283900000000003</v>
      </c>
      <c r="E24" s="60">
        <f t="shared" si="0"/>
        <v>76.283900000000003</v>
      </c>
      <c r="F24" s="58">
        <f t="shared" si="1"/>
        <v>1</v>
      </c>
    </row>
    <row r="25" spans="1:6" ht="25.7" customHeight="1">
      <c r="A25" s="19">
        <v>22</v>
      </c>
      <c r="B25" s="30" t="s">
        <v>511</v>
      </c>
      <c r="C25" s="59">
        <v>64.290000000000006</v>
      </c>
      <c r="D25" s="59">
        <v>76.283900000000003</v>
      </c>
      <c r="E25" s="60">
        <f t="shared" si="0"/>
        <v>76.283900000000003</v>
      </c>
      <c r="F25" s="58">
        <f t="shared" si="1"/>
        <v>1</v>
      </c>
    </row>
    <row r="26" spans="1:6" ht="25.7" customHeight="1">
      <c r="A26" s="19">
        <v>23</v>
      </c>
      <c r="B26" s="30" t="s">
        <v>512</v>
      </c>
      <c r="C26" s="59">
        <v>64.290000000000006</v>
      </c>
      <c r="D26" s="59">
        <v>76.283900000000003</v>
      </c>
      <c r="E26" s="60">
        <f t="shared" si="0"/>
        <v>76.283900000000003</v>
      </c>
      <c r="F26" s="58">
        <f t="shared" si="1"/>
        <v>1</v>
      </c>
    </row>
    <row r="27" spans="1:6" ht="25.7" customHeight="1">
      <c r="A27" s="19">
        <v>24</v>
      </c>
      <c r="B27" s="30" t="s">
        <v>513</v>
      </c>
      <c r="C27" s="59">
        <v>64.290000000000006</v>
      </c>
      <c r="D27" s="59">
        <v>76.283900000000003</v>
      </c>
      <c r="E27" s="60">
        <f t="shared" si="0"/>
        <v>76.283900000000003</v>
      </c>
      <c r="F27" s="58">
        <f t="shared" si="1"/>
        <v>1</v>
      </c>
    </row>
    <row r="28" spans="1:6" ht="25.7" customHeight="1">
      <c r="A28" s="19">
        <v>25</v>
      </c>
      <c r="B28" s="30" t="s">
        <v>514</v>
      </c>
      <c r="C28" s="59">
        <v>64.290000000000006</v>
      </c>
      <c r="D28" s="59">
        <v>76.283900000000003</v>
      </c>
      <c r="E28" s="60">
        <f t="shared" si="0"/>
        <v>76.283900000000003</v>
      </c>
      <c r="F28" s="58">
        <f t="shared" si="1"/>
        <v>1</v>
      </c>
    </row>
    <row r="29" spans="1:6" ht="25.7" customHeight="1">
      <c r="A29" s="19">
        <v>26</v>
      </c>
      <c r="B29" s="30" t="s">
        <v>515</v>
      </c>
      <c r="C29" s="59">
        <v>64.290000000000006</v>
      </c>
      <c r="D29" s="59">
        <v>76.283900000000003</v>
      </c>
      <c r="E29" s="60">
        <f t="shared" si="0"/>
        <v>76.283900000000003</v>
      </c>
      <c r="F29" s="58">
        <f t="shared" si="1"/>
        <v>1</v>
      </c>
    </row>
    <row r="30" spans="1:6" ht="25.7" customHeight="1">
      <c r="A30" s="19">
        <v>27</v>
      </c>
      <c r="B30" s="30" t="s">
        <v>516</v>
      </c>
      <c r="C30" s="59">
        <v>64.290000000000006</v>
      </c>
      <c r="D30" s="59">
        <v>76.283900000000003</v>
      </c>
      <c r="E30" s="60">
        <f t="shared" si="0"/>
        <v>76.283900000000003</v>
      </c>
      <c r="F30" s="58">
        <f t="shared" si="1"/>
        <v>1</v>
      </c>
    </row>
    <row r="31" spans="1:6" ht="25.7" customHeight="1">
      <c r="A31" s="19">
        <v>28</v>
      </c>
      <c r="B31" s="30" t="s">
        <v>517</v>
      </c>
      <c r="C31" s="59">
        <v>64.34</v>
      </c>
      <c r="D31" s="60">
        <v>76.284661999999997</v>
      </c>
      <c r="E31" s="60">
        <f t="shared" si="0"/>
        <v>76.284661999999997</v>
      </c>
      <c r="F31" s="58">
        <f t="shared" si="1"/>
        <v>1</v>
      </c>
    </row>
    <row r="32" spans="1:6" ht="25.7" customHeight="1">
      <c r="A32" s="20"/>
      <c r="B32" s="19" t="s">
        <v>139</v>
      </c>
      <c r="C32" s="60">
        <f>SUM(C4:C31)</f>
        <v>1799.9999999999993</v>
      </c>
      <c r="D32" s="60">
        <f>SUM(D4:D31)</f>
        <v>2135.9499619999988</v>
      </c>
      <c r="E32" s="60">
        <f>SUM(E4:E31)</f>
        <v>2135.9499619999988</v>
      </c>
      <c r="F32" s="58">
        <f t="shared" si="1"/>
        <v>1</v>
      </c>
    </row>
  </sheetData>
  <mergeCells count="1">
    <mergeCell ref="A1:F1"/>
  </mergeCells>
  <phoneticPr fontId="12" type="noConversion"/>
  <pageMargins left="0.74803149606299213" right="0.74803149606299213" top="0.27559055118110237" bottom="0.27559055118110237" header="0" footer="0"/>
  <pageSetup paperSize="9" scale="90" orientation="portrait" r:id="rId1"/>
</worksheet>
</file>

<file path=xl/worksheets/sheet12.xml><?xml version="1.0" encoding="utf-8"?>
<worksheet xmlns="http://schemas.openxmlformats.org/spreadsheetml/2006/main" xmlns:r="http://schemas.openxmlformats.org/officeDocument/2006/relationships">
  <sheetPr>
    <pageSetUpPr fitToPage="1"/>
  </sheetPr>
  <dimension ref="A1:D11"/>
  <sheetViews>
    <sheetView workbookViewId="0">
      <selection activeCell="D15" sqref="D15"/>
    </sheetView>
  </sheetViews>
  <sheetFormatPr defaultColWidth="10" defaultRowHeight="13.5"/>
  <cols>
    <col min="1" max="1" width="33.5" customWidth="1"/>
    <col min="2" max="2" width="28.75" customWidth="1"/>
    <col min="3" max="3" width="31.375" customWidth="1"/>
    <col min="4" max="4" width="29" customWidth="1"/>
    <col min="5" max="5" width="9.75" customWidth="1"/>
  </cols>
  <sheetData>
    <row r="1" spans="1:4" ht="36.950000000000003" customHeight="1">
      <c r="A1" s="65" t="s">
        <v>11</v>
      </c>
      <c r="B1" s="65"/>
      <c r="C1" s="65"/>
      <c r="D1" s="65"/>
    </row>
    <row r="2" spans="1:4" ht="19.899999999999999" customHeight="1">
      <c r="A2" s="4"/>
      <c r="B2" s="4"/>
      <c r="C2" s="5"/>
      <c r="D2" s="5" t="s">
        <v>27</v>
      </c>
    </row>
    <row r="3" spans="1:4" ht="33.200000000000003" customHeight="1">
      <c r="A3" s="6" t="s">
        <v>140</v>
      </c>
      <c r="B3" s="6" t="s">
        <v>29</v>
      </c>
      <c r="C3" s="6" t="s">
        <v>31</v>
      </c>
      <c r="D3" s="6" t="s">
        <v>141</v>
      </c>
    </row>
    <row r="4" spans="1:4" ht="25.7" customHeight="1">
      <c r="A4" s="15" t="s">
        <v>142</v>
      </c>
      <c r="B4" s="59">
        <v>0</v>
      </c>
      <c r="C4" s="60">
        <v>0</v>
      </c>
      <c r="D4" s="61">
        <v>0</v>
      </c>
    </row>
    <row r="5" spans="1:4" ht="25.7" customHeight="1">
      <c r="A5" s="15" t="s">
        <v>143</v>
      </c>
      <c r="B5" s="59">
        <v>0</v>
      </c>
      <c r="C5" s="60">
        <v>0</v>
      </c>
      <c r="D5" s="61">
        <v>0</v>
      </c>
    </row>
    <row r="6" spans="1:4" ht="25.7" customHeight="1">
      <c r="A6" s="15" t="s">
        <v>144</v>
      </c>
      <c r="B6" s="59">
        <v>15.1</v>
      </c>
      <c r="C6" s="60">
        <v>6.62</v>
      </c>
      <c r="D6" s="61">
        <f t="shared" ref="D6:D9" si="0">C6/B6</f>
        <v>0.43841059602649007</v>
      </c>
    </row>
    <row r="7" spans="1:4" ht="25.7" customHeight="1">
      <c r="A7" s="15" t="s">
        <v>145</v>
      </c>
      <c r="B7" s="60">
        <v>0</v>
      </c>
      <c r="C7" s="60">
        <v>0</v>
      </c>
      <c r="D7" s="61">
        <v>0</v>
      </c>
    </row>
    <row r="8" spans="1:4" ht="25.7" customHeight="1">
      <c r="A8" s="15" t="s">
        <v>146</v>
      </c>
      <c r="B8" s="60">
        <v>15.1</v>
      </c>
      <c r="C8" s="60">
        <v>6.62</v>
      </c>
      <c r="D8" s="61">
        <f t="shared" si="0"/>
        <v>0.43841059602649007</v>
      </c>
    </row>
    <row r="9" spans="1:4" ht="25.7" customHeight="1">
      <c r="A9" s="21" t="s">
        <v>147</v>
      </c>
      <c r="B9" s="60">
        <f>B4+B5+B6</f>
        <v>15.1</v>
      </c>
      <c r="C9" s="60">
        <f>C4+C5+C6</f>
        <v>6.62</v>
      </c>
      <c r="D9" s="61">
        <f t="shared" si="0"/>
        <v>0.43841059602649007</v>
      </c>
    </row>
    <row r="10" spans="1:4" ht="42.95" customHeight="1">
      <c r="A10" s="69" t="s">
        <v>518</v>
      </c>
      <c r="B10" s="69"/>
      <c r="C10" s="69"/>
      <c r="D10" s="69"/>
    </row>
    <row r="11" spans="1:4" ht="38.450000000000003" customHeight="1">
      <c r="A11" s="69" t="s">
        <v>519</v>
      </c>
      <c r="B11" s="69"/>
      <c r="C11" s="69"/>
      <c r="D11" s="69"/>
    </row>
  </sheetData>
  <mergeCells count="3">
    <mergeCell ref="A1:D1"/>
    <mergeCell ref="A10:D10"/>
    <mergeCell ref="A11:D11"/>
  </mergeCells>
  <phoneticPr fontId="12" type="noConversion"/>
  <pageMargins left="0.74803149606299213" right="0.74803149606299213" top="0.27559055118110237" bottom="0.27559055118110237" header="0" footer="0"/>
  <pageSetup paperSize="9" orientation="landscape" r:id="rId1"/>
</worksheet>
</file>

<file path=xl/worksheets/sheet13.xml><?xml version="1.0" encoding="utf-8"?>
<worksheet xmlns="http://schemas.openxmlformats.org/spreadsheetml/2006/main" xmlns:r="http://schemas.openxmlformats.org/officeDocument/2006/relationships">
  <sheetPr>
    <pageSetUpPr fitToPage="1"/>
  </sheetPr>
  <dimension ref="A1:D23"/>
  <sheetViews>
    <sheetView workbookViewId="0">
      <selection activeCell="E15" sqref="E15"/>
    </sheetView>
  </sheetViews>
  <sheetFormatPr defaultColWidth="10" defaultRowHeight="13.5"/>
  <cols>
    <col min="1" max="1" width="9.125" customWidth="1"/>
    <col min="2" max="2" width="25.75" customWidth="1"/>
    <col min="3" max="3" width="12.625" bestFit="1" customWidth="1"/>
    <col min="4" max="4" width="23.5" bestFit="1" customWidth="1"/>
    <col min="5" max="5" width="9.75" customWidth="1"/>
  </cols>
  <sheetData>
    <row r="1" spans="1:4" ht="36.950000000000003" customHeight="1">
      <c r="A1" s="65" t="s">
        <v>12</v>
      </c>
      <c r="B1" s="65"/>
      <c r="C1" s="65"/>
      <c r="D1" s="65"/>
    </row>
    <row r="2" spans="1:4" ht="19.899999999999999" customHeight="1">
      <c r="A2" s="17"/>
      <c r="B2" s="4"/>
      <c r="C2" s="5"/>
      <c r="D2" s="5" t="s">
        <v>148</v>
      </c>
    </row>
    <row r="3" spans="1:4" ht="33.200000000000003" customHeight="1">
      <c r="A3" s="6" t="s">
        <v>137</v>
      </c>
      <c r="B3" s="6" t="s">
        <v>140</v>
      </c>
      <c r="C3" s="6" t="s">
        <v>29</v>
      </c>
      <c r="D3" s="6" t="s">
        <v>31</v>
      </c>
    </row>
    <row r="4" spans="1:4" ht="25.7" customHeight="1">
      <c r="A4" s="22"/>
      <c r="B4" s="15" t="s">
        <v>524</v>
      </c>
      <c r="C4" s="9"/>
      <c r="D4" s="9"/>
    </row>
    <row r="5" spans="1:4" ht="25.7" customHeight="1">
      <c r="A5" s="22"/>
      <c r="B5" s="15"/>
      <c r="C5" s="9"/>
      <c r="D5" s="9"/>
    </row>
    <row r="6" spans="1:4" ht="25.7" customHeight="1">
      <c r="A6" s="22"/>
      <c r="B6" s="15"/>
      <c r="C6" s="9"/>
      <c r="D6" s="9"/>
    </row>
    <row r="7" spans="1:4" ht="25.7" customHeight="1">
      <c r="A7" s="22"/>
      <c r="B7" s="15"/>
      <c r="C7" s="16"/>
      <c r="D7" s="16"/>
    </row>
    <row r="8" spans="1:4" ht="25.7" customHeight="1">
      <c r="A8" s="22"/>
      <c r="B8" s="15"/>
      <c r="C8" s="16"/>
      <c r="D8" s="16"/>
    </row>
    <row r="9" spans="1:4" ht="25.7" customHeight="1">
      <c r="A9" s="22"/>
      <c r="B9" s="15"/>
      <c r="C9" s="9"/>
      <c r="D9" s="9"/>
    </row>
    <row r="10" spans="1:4" ht="25.7" customHeight="1">
      <c r="A10" s="22"/>
      <c r="B10" s="15"/>
      <c r="C10" s="9"/>
      <c r="D10" s="9"/>
    </row>
    <row r="11" spans="1:4" ht="25.7" customHeight="1">
      <c r="A11" s="22"/>
      <c r="B11" s="15"/>
      <c r="C11" s="9"/>
      <c r="D11" s="9"/>
    </row>
    <row r="12" spans="1:4" ht="25.7" customHeight="1">
      <c r="A12" s="22"/>
      <c r="B12" s="15"/>
      <c r="C12" s="16"/>
      <c r="D12" s="16"/>
    </row>
    <row r="13" spans="1:4" ht="25.7" customHeight="1">
      <c r="A13" s="22"/>
      <c r="B13" s="15"/>
      <c r="C13" s="16"/>
      <c r="D13" s="16"/>
    </row>
    <row r="14" spans="1:4" ht="25.7" customHeight="1">
      <c r="A14" s="22"/>
      <c r="B14" s="15"/>
      <c r="C14" s="16"/>
      <c r="D14" s="16"/>
    </row>
    <row r="15" spans="1:4" ht="25.7" customHeight="1">
      <c r="A15" s="22"/>
      <c r="B15" s="15"/>
      <c r="C15" s="9"/>
      <c r="D15" s="9"/>
    </row>
    <row r="16" spans="1:4" ht="25.7" customHeight="1">
      <c r="A16" s="22"/>
      <c r="B16" s="15"/>
      <c r="C16" s="9"/>
      <c r="D16" s="9"/>
    </row>
    <row r="17" spans="1:4" ht="25.7" customHeight="1">
      <c r="A17" s="22"/>
      <c r="B17" s="15"/>
      <c r="C17" s="9"/>
      <c r="D17" s="9"/>
    </row>
    <row r="18" spans="1:4" ht="25.7" customHeight="1">
      <c r="A18" s="22"/>
      <c r="B18" s="15"/>
      <c r="C18" s="9"/>
      <c r="D18" s="9"/>
    </row>
    <row r="19" spans="1:4" ht="25.7" customHeight="1">
      <c r="A19" s="22"/>
      <c r="B19" s="15"/>
      <c r="C19" s="16"/>
      <c r="D19" s="16"/>
    </row>
    <row r="20" spans="1:4" ht="25.7" customHeight="1">
      <c r="A20" s="22"/>
      <c r="B20" s="15"/>
      <c r="C20" s="16"/>
      <c r="D20" s="16"/>
    </row>
    <row r="21" spans="1:4" ht="25.7" customHeight="1">
      <c r="A21" s="22"/>
      <c r="B21" s="15"/>
      <c r="C21" s="16"/>
      <c r="D21" s="16"/>
    </row>
    <row r="22" spans="1:4" ht="25.7" customHeight="1">
      <c r="A22" s="22"/>
      <c r="B22" s="15"/>
      <c r="C22" s="16"/>
      <c r="D22" s="16"/>
    </row>
    <row r="23" spans="1:4" ht="25.7" customHeight="1">
      <c r="A23" s="22"/>
      <c r="B23" s="15" t="s">
        <v>147</v>
      </c>
      <c r="C23" s="16"/>
      <c r="D23" s="16"/>
    </row>
  </sheetData>
  <mergeCells count="1">
    <mergeCell ref="A1:D1"/>
  </mergeCells>
  <phoneticPr fontId="12" type="noConversion"/>
  <pageMargins left="0.74803149606299213" right="0.74803149606299213" top="0.27559055118110237" bottom="0.27559055118110237" header="0" footer="0"/>
  <pageSetup paperSize="9" orientation="portrait" r:id="rId1"/>
</worksheet>
</file>

<file path=xl/worksheets/sheet14.xml><?xml version="1.0" encoding="utf-8"?>
<worksheet xmlns="http://schemas.openxmlformats.org/spreadsheetml/2006/main" xmlns:r="http://schemas.openxmlformats.org/officeDocument/2006/relationships">
  <sheetPr>
    <pageSetUpPr fitToPage="1"/>
  </sheetPr>
  <dimension ref="A1:A9"/>
  <sheetViews>
    <sheetView workbookViewId="0">
      <selection activeCell="A19" sqref="A19"/>
    </sheetView>
  </sheetViews>
  <sheetFormatPr defaultColWidth="10" defaultRowHeight="13.5"/>
  <cols>
    <col min="1" max="1" width="160" customWidth="1"/>
    <col min="2" max="2" width="9.75" customWidth="1"/>
  </cols>
  <sheetData>
    <row r="1" spans="1:1" ht="36.950000000000003" customHeight="1">
      <c r="A1" s="3" t="s">
        <v>158</v>
      </c>
    </row>
    <row r="2" spans="1:1" ht="33.200000000000003" customHeight="1">
      <c r="A2" s="23" t="s">
        <v>159</v>
      </c>
    </row>
    <row r="3" spans="1:1" ht="34.700000000000003" customHeight="1">
      <c r="A3" s="11" t="s">
        <v>532</v>
      </c>
    </row>
    <row r="4" spans="1:1" ht="25.7" customHeight="1">
      <c r="A4" s="23" t="s">
        <v>160</v>
      </c>
    </row>
    <row r="5" spans="1:1" ht="25.7" customHeight="1">
      <c r="A5" s="11" t="s">
        <v>533</v>
      </c>
    </row>
    <row r="6" spans="1:1" ht="25.7" customHeight="1">
      <c r="A6" s="23" t="s">
        <v>161</v>
      </c>
    </row>
    <row r="7" spans="1:1" ht="51.95" customHeight="1">
      <c r="A7" s="11" t="s">
        <v>538</v>
      </c>
    </row>
    <row r="8" spans="1:1" ht="25.7" customHeight="1">
      <c r="A8" s="23" t="s">
        <v>162</v>
      </c>
    </row>
    <row r="9" spans="1:1" ht="49.7" customHeight="1">
      <c r="A9" s="11" t="s">
        <v>525</v>
      </c>
    </row>
  </sheetData>
  <phoneticPr fontId="12" type="noConversion"/>
  <pageMargins left="0.74803149606299213" right="0.74803149606299213" top="0.27559055118110237" bottom="0.27559055118110237" header="0" footer="0"/>
  <pageSetup paperSize="9" orientation="landscape" r:id="rId1"/>
</worksheet>
</file>

<file path=xl/worksheets/sheet15.xml><?xml version="1.0" encoding="utf-8"?>
<worksheet xmlns="http://schemas.openxmlformats.org/spreadsheetml/2006/main" xmlns:r="http://schemas.openxmlformats.org/officeDocument/2006/relationships">
  <dimension ref="A1:D11"/>
  <sheetViews>
    <sheetView workbookViewId="0">
      <selection activeCell="G17" sqref="G17"/>
    </sheetView>
  </sheetViews>
  <sheetFormatPr defaultColWidth="10" defaultRowHeight="13.5"/>
  <cols>
    <col min="1" max="1" width="23" style="43" bestFit="1" customWidth="1"/>
    <col min="2" max="3" width="16.125" style="43" bestFit="1" customWidth="1"/>
    <col min="4" max="4" width="17.75" style="43" bestFit="1" customWidth="1"/>
    <col min="5" max="5" width="9.75" style="43" customWidth="1"/>
    <col min="6" max="16384" width="10" style="43"/>
  </cols>
  <sheetData>
    <row r="1" spans="1:4" ht="39.950000000000003" customHeight="1">
      <c r="A1" s="70" t="s">
        <v>14</v>
      </c>
      <c r="B1" s="70"/>
      <c r="C1" s="70"/>
      <c r="D1" s="70"/>
    </row>
    <row r="2" spans="1:4" ht="22.7" customHeight="1">
      <c r="A2" s="44"/>
      <c r="B2" s="44"/>
      <c r="C2" s="44"/>
      <c r="D2" s="45" t="s">
        <v>407</v>
      </c>
    </row>
    <row r="3" spans="1:4" ht="34.15" customHeight="1">
      <c r="A3" s="46" t="s">
        <v>28</v>
      </c>
      <c r="B3" s="46" t="s">
        <v>163</v>
      </c>
      <c r="C3" s="46" t="s">
        <v>164</v>
      </c>
      <c r="D3" s="46" t="s">
        <v>165</v>
      </c>
    </row>
    <row r="4" spans="1:4" ht="25.7" customHeight="1">
      <c r="A4" s="62" t="s">
        <v>520</v>
      </c>
      <c r="B4" s="75">
        <v>76084.046000000002</v>
      </c>
      <c r="C4" s="75">
        <v>76229.773400000005</v>
      </c>
      <c r="D4" s="63">
        <f>C4/B4</f>
        <v>1.0019153476669735</v>
      </c>
    </row>
    <row r="5" spans="1:4" ht="25.7" customHeight="1">
      <c r="A5" s="62" t="s">
        <v>522</v>
      </c>
      <c r="B5" s="75">
        <v>30259.705741999998</v>
      </c>
      <c r="C5" s="75">
        <v>28687.8806</v>
      </c>
      <c r="D5" s="63">
        <f t="shared" ref="D5:D11" si="0">C5/B5</f>
        <v>0.94805550472295808</v>
      </c>
    </row>
    <row r="6" spans="1:4" ht="25.7" customHeight="1">
      <c r="A6" s="47"/>
      <c r="B6" s="76"/>
      <c r="C6" s="76"/>
      <c r="D6" s="48"/>
    </row>
    <row r="7" spans="1:4" ht="25.7" customHeight="1">
      <c r="A7" s="49" t="s">
        <v>33</v>
      </c>
      <c r="B7" s="75">
        <f>B4+B5</f>
        <v>106343.75174199999</v>
      </c>
      <c r="C7" s="75">
        <f>C5+C4</f>
        <v>104917.65400000001</v>
      </c>
      <c r="D7" s="63">
        <f t="shared" si="0"/>
        <v>0.98658973641009173</v>
      </c>
    </row>
    <row r="8" spans="1:4" ht="25.7" customHeight="1">
      <c r="A8" s="49" t="s">
        <v>34</v>
      </c>
      <c r="B8" s="75">
        <v>14771.204</v>
      </c>
      <c r="C8" s="75">
        <v>0</v>
      </c>
      <c r="D8" s="63">
        <f t="shared" si="0"/>
        <v>0</v>
      </c>
    </row>
    <row r="9" spans="1:4" ht="25.7" customHeight="1">
      <c r="A9" s="49" t="s">
        <v>35</v>
      </c>
      <c r="B9" s="75">
        <v>11902.13</v>
      </c>
      <c r="C9" s="75">
        <v>0</v>
      </c>
      <c r="D9" s="63">
        <f t="shared" si="0"/>
        <v>0</v>
      </c>
    </row>
    <row r="10" spans="1:4" ht="25.7" customHeight="1">
      <c r="A10" s="49"/>
      <c r="B10" s="75"/>
      <c r="C10" s="75"/>
      <c r="D10" s="63"/>
    </row>
    <row r="11" spans="1:4" ht="25.7" customHeight="1">
      <c r="A11" s="49" t="s">
        <v>36</v>
      </c>
      <c r="B11" s="75">
        <f>B7+B8+B9</f>
        <v>133017.085742</v>
      </c>
      <c r="C11" s="75">
        <f>C7</f>
        <v>104917.65400000001</v>
      </c>
      <c r="D11" s="63">
        <f t="shared" si="0"/>
        <v>0.7887532147824855</v>
      </c>
    </row>
  </sheetData>
  <mergeCells count="1">
    <mergeCell ref="A1:D1"/>
  </mergeCells>
  <phoneticPr fontId="12" type="noConversion"/>
  <pageMargins left="0.11800000071525574" right="0.11800000071525574" top="0.11800000071525574" bottom="0.11800000071525574" header="0" footer="0"/>
  <pageSetup paperSize="9" orientation="landscape" r:id="rId1"/>
</worksheet>
</file>

<file path=xl/worksheets/sheet16.xml><?xml version="1.0" encoding="utf-8"?>
<worksheet xmlns="http://schemas.openxmlformats.org/spreadsheetml/2006/main" xmlns:r="http://schemas.openxmlformats.org/officeDocument/2006/relationships">
  <dimension ref="A1:E142"/>
  <sheetViews>
    <sheetView topLeftCell="A127" workbookViewId="0">
      <selection activeCell="C153" sqref="C153"/>
    </sheetView>
  </sheetViews>
  <sheetFormatPr defaultColWidth="10" defaultRowHeight="13.5"/>
  <cols>
    <col min="1" max="1" width="10.875" customWidth="1"/>
    <col min="2" max="2" width="31.5" customWidth="1"/>
    <col min="3" max="3" width="22.125" customWidth="1"/>
    <col min="4" max="5" width="19.5" customWidth="1"/>
    <col min="6" max="8" width="9.75" customWidth="1"/>
  </cols>
  <sheetData>
    <row r="1" spans="1:5" ht="36.950000000000003" customHeight="1">
      <c r="A1" s="65" t="s">
        <v>15</v>
      </c>
      <c r="B1" s="65"/>
      <c r="C1" s="65"/>
      <c r="D1" s="65"/>
      <c r="E1" s="65"/>
    </row>
    <row r="2" spans="1:5" ht="19.899999999999999" customHeight="1">
      <c r="B2" s="4"/>
      <c r="C2" s="4"/>
      <c r="D2" s="4"/>
      <c r="E2" s="5" t="s">
        <v>27</v>
      </c>
    </row>
    <row r="3" spans="1:5" ht="33.950000000000003" customHeight="1">
      <c r="A3" s="6" t="s">
        <v>37</v>
      </c>
      <c r="B3" s="6" t="s">
        <v>38</v>
      </c>
      <c r="C3" s="6" t="s">
        <v>163</v>
      </c>
      <c r="D3" s="6" t="s">
        <v>164</v>
      </c>
      <c r="E3" s="6" t="s">
        <v>165</v>
      </c>
    </row>
    <row r="4" spans="1:5" ht="19.899999999999999" customHeight="1">
      <c r="A4" s="24" t="s">
        <v>166</v>
      </c>
      <c r="B4" s="24" t="s">
        <v>39</v>
      </c>
      <c r="C4" s="77">
        <v>5542.5703089999997</v>
      </c>
      <c r="D4" s="52">
        <v>5887.5062969999999</v>
      </c>
      <c r="E4" s="50">
        <f>D4/C4</f>
        <v>1.0622339399898806</v>
      </c>
    </row>
    <row r="5" spans="1:5" ht="19.899999999999999" customHeight="1">
      <c r="A5" s="24" t="s">
        <v>167</v>
      </c>
      <c r="B5" s="24" t="s">
        <v>40</v>
      </c>
      <c r="C5" s="77">
        <v>35.181899999999999</v>
      </c>
      <c r="D5" s="52">
        <v>35</v>
      </c>
      <c r="E5" s="50">
        <f t="shared" ref="E5:E68" si="0">D5/C5</f>
        <v>0.99482972778616285</v>
      </c>
    </row>
    <row r="6" spans="1:5" ht="19.899999999999999" customHeight="1">
      <c r="A6" s="25" t="s">
        <v>168</v>
      </c>
      <c r="B6" s="25" t="s">
        <v>41</v>
      </c>
      <c r="C6" s="77">
        <v>35.181899999999999</v>
      </c>
      <c r="D6" s="53">
        <v>35</v>
      </c>
      <c r="E6" s="50">
        <f t="shared" si="0"/>
        <v>0.99482972778616285</v>
      </c>
    </row>
    <row r="7" spans="1:5" ht="19.899999999999999" customHeight="1">
      <c r="A7" s="24" t="s">
        <v>169</v>
      </c>
      <c r="B7" s="24" t="s">
        <v>42</v>
      </c>
      <c r="C7" s="77">
        <v>2442</v>
      </c>
      <c r="D7" s="52">
        <v>2505.21</v>
      </c>
      <c r="E7" s="50">
        <f t="shared" si="0"/>
        <v>1.0258845208845209</v>
      </c>
    </row>
    <row r="8" spans="1:5" ht="19.899999999999999" customHeight="1">
      <c r="A8" s="25" t="s">
        <v>170</v>
      </c>
      <c r="B8" s="25" t="s">
        <v>43</v>
      </c>
      <c r="C8" s="77">
        <v>2442</v>
      </c>
      <c r="D8" s="53">
        <v>2505.21</v>
      </c>
      <c r="E8" s="50">
        <f t="shared" si="0"/>
        <v>1.0258845208845209</v>
      </c>
    </row>
    <row r="9" spans="1:5" ht="19.899999999999999" customHeight="1">
      <c r="A9" s="24" t="s">
        <v>171</v>
      </c>
      <c r="B9" s="24" t="s">
        <v>172</v>
      </c>
      <c r="C9" s="77">
        <v>242.93328099999999</v>
      </c>
      <c r="D9" s="52">
        <v>308.72000000000003</v>
      </c>
      <c r="E9" s="50">
        <f t="shared" si="0"/>
        <v>1.2708015909932078</v>
      </c>
    </row>
    <row r="10" spans="1:5" ht="19.899999999999999" customHeight="1">
      <c r="A10" s="25" t="s">
        <v>173</v>
      </c>
      <c r="B10" s="25" t="s">
        <v>174</v>
      </c>
      <c r="C10" s="77">
        <v>242.93328099999999</v>
      </c>
      <c r="D10" s="53">
        <v>308.72000000000003</v>
      </c>
      <c r="E10" s="50">
        <f t="shared" si="0"/>
        <v>1.2708015909932078</v>
      </c>
    </row>
    <row r="11" spans="1:5" ht="19.899999999999999" customHeight="1">
      <c r="A11" s="24" t="s">
        <v>175</v>
      </c>
      <c r="B11" s="24" t="s">
        <v>176</v>
      </c>
      <c r="C11" s="77">
        <v>32.024999999999999</v>
      </c>
      <c r="D11" s="52">
        <v>10.4</v>
      </c>
      <c r="E11" s="50">
        <f t="shared" si="0"/>
        <v>0.32474629195940674</v>
      </c>
    </row>
    <row r="12" spans="1:5" ht="19.899999999999999" customHeight="1">
      <c r="A12" s="25" t="s">
        <v>177</v>
      </c>
      <c r="B12" s="25" t="s">
        <v>178</v>
      </c>
      <c r="C12" s="77">
        <v>32.024999999999999</v>
      </c>
      <c r="D12" s="53">
        <v>10.4</v>
      </c>
      <c r="E12" s="50">
        <f t="shared" si="0"/>
        <v>0.32474629195940674</v>
      </c>
    </row>
    <row r="13" spans="1:5" ht="19.899999999999999" customHeight="1">
      <c r="A13" s="24" t="s">
        <v>179</v>
      </c>
      <c r="B13" s="24" t="s">
        <v>180</v>
      </c>
      <c r="C13" s="77">
        <v>0</v>
      </c>
      <c r="D13" s="52">
        <v>1038.1199999999999</v>
      </c>
      <c r="E13" s="50">
        <v>0</v>
      </c>
    </row>
    <row r="14" spans="1:5" ht="19.899999999999999" customHeight="1">
      <c r="A14" s="25" t="s">
        <v>181</v>
      </c>
      <c r="B14" s="25" t="s">
        <v>182</v>
      </c>
      <c r="C14" s="77">
        <v>0</v>
      </c>
      <c r="D14" s="53">
        <v>1038.1199999999999</v>
      </c>
      <c r="E14" s="50">
        <v>0</v>
      </c>
    </row>
    <row r="15" spans="1:5" ht="19.899999999999999" customHeight="1">
      <c r="A15" s="24" t="s">
        <v>183</v>
      </c>
      <c r="B15" s="24" t="s">
        <v>184</v>
      </c>
      <c r="C15" s="77">
        <v>52</v>
      </c>
      <c r="D15" s="52">
        <v>52</v>
      </c>
      <c r="E15" s="50">
        <f t="shared" si="0"/>
        <v>1</v>
      </c>
    </row>
    <row r="16" spans="1:5" ht="19.899999999999999" customHeight="1">
      <c r="A16" s="25" t="s">
        <v>185</v>
      </c>
      <c r="B16" s="25" t="s">
        <v>186</v>
      </c>
      <c r="C16" s="77">
        <v>52</v>
      </c>
      <c r="D16" s="53">
        <v>52</v>
      </c>
      <c r="E16" s="50">
        <f t="shared" si="0"/>
        <v>1</v>
      </c>
    </row>
    <row r="17" spans="1:5" ht="19.899999999999999" customHeight="1">
      <c r="A17" s="24" t="s">
        <v>187</v>
      </c>
      <c r="B17" s="24" t="s">
        <v>188</v>
      </c>
      <c r="C17" s="77">
        <v>38.82</v>
      </c>
      <c r="D17" s="52">
        <v>100.01629699999999</v>
      </c>
      <c r="E17" s="50">
        <f t="shared" si="0"/>
        <v>2.5764115662029878</v>
      </c>
    </row>
    <row r="18" spans="1:5" ht="19.899999999999999" customHeight="1">
      <c r="A18" s="25" t="s">
        <v>189</v>
      </c>
      <c r="B18" s="25" t="s">
        <v>190</v>
      </c>
      <c r="C18" s="77">
        <v>38.82</v>
      </c>
      <c r="D18" s="53">
        <v>100.01629699999999</v>
      </c>
      <c r="E18" s="50">
        <f t="shared" si="0"/>
        <v>2.5764115662029878</v>
      </c>
    </row>
    <row r="19" spans="1:5" ht="19.899999999999999" customHeight="1">
      <c r="A19" s="24" t="s">
        <v>191</v>
      </c>
      <c r="B19" s="24" t="s">
        <v>192</v>
      </c>
      <c r="C19" s="77">
        <v>176.44</v>
      </c>
      <c r="D19" s="52">
        <v>210</v>
      </c>
      <c r="E19" s="50">
        <f t="shared" si="0"/>
        <v>1.1902063024257539</v>
      </c>
    </row>
    <row r="20" spans="1:5" ht="19.899999999999999" customHeight="1">
      <c r="A20" s="25" t="s">
        <v>193</v>
      </c>
      <c r="B20" s="25" t="s">
        <v>194</v>
      </c>
      <c r="C20" s="77">
        <v>176.44</v>
      </c>
      <c r="D20" s="53">
        <v>210</v>
      </c>
      <c r="E20" s="50">
        <f t="shared" si="0"/>
        <v>1.1902063024257539</v>
      </c>
    </row>
    <row r="21" spans="1:5" ht="19.899999999999999" customHeight="1">
      <c r="A21" s="24" t="s">
        <v>195</v>
      </c>
      <c r="B21" s="24" t="s">
        <v>196</v>
      </c>
      <c r="C21" s="77">
        <v>1500.5</v>
      </c>
      <c r="D21" s="52">
        <v>1612.04</v>
      </c>
      <c r="E21" s="50">
        <f t="shared" si="0"/>
        <v>1.0743352215928024</v>
      </c>
    </row>
    <row r="22" spans="1:5" ht="19.899999999999999" customHeight="1">
      <c r="A22" s="25" t="s">
        <v>197</v>
      </c>
      <c r="B22" s="25" t="s">
        <v>198</v>
      </c>
      <c r="C22" s="77">
        <v>1500.5</v>
      </c>
      <c r="D22" s="53">
        <v>1612.04</v>
      </c>
      <c r="E22" s="50">
        <f t="shared" si="0"/>
        <v>1.0743352215928024</v>
      </c>
    </row>
    <row r="23" spans="1:5" ht="19.899999999999999" customHeight="1">
      <c r="A23" s="24" t="s">
        <v>199</v>
      </c>
      <c r="B23" s="24" t="s">
        <v>200</v>
      </c>
      <c r="C23" s="77">
        <v>15.987500000000001</v>
      </c>
      <c r="D23" s="52">
        <v>16</v>
      </c>
      <c r="E23" s="50">
        <f t="shared" si="0"/>
        <v>1.0007818608287724</v>
      </c>
    </row>
    <row r="24" spans="1:5" ht="19.899999999999999" customHeight="1">
      <c r="A24" s="25" t="s">
        <v>201</v>
      </c>
      <c r="B24" s="25" t="s">
        <v>202</v>
      </c>
      <c r="C24" s="77">
        <v>15.987500000000001</v>
      </c>
      <c r="D24" s="53">
        <v>16</v>
      </c>
      <c r="E24" s="50">
        <f t="shared" si="0"/>
        <v>1.0007818608287724</v>
      </c>
    </row>
    <row r="25" spans="1:5" ht="19.899999999999999" customHeight="1">
      <c r="A25" s="24" t="s">
        <v>203</v>
      </c>
      <c r="B25" s="24" t="s">
        <v>149</v>
      </c>
      <c r="C25" s="77">
        <v>50.341687999999998</v>
      </c>
      <c r="D25" s="52">
        <v>44.8</v>
      </c>
      <c r="E25" s="50">
        <f t="shared" si="0"/>
        <v>0.8899185104798234</v>
      </c>
    </row>
    <row r="26" spans="1:5" ht="19.899999999999999" customHeight="1">
      <c r="A26" s="24" t="s">
        <v>204</v>
      </c>
      <c r="B26" s="24" t="s">
        <v>205</v>
      </c>
      <c r="C26" s="77">
        <v>14.8</v>
      </c>
      <c r="D26" s="52">
        <v>9.8000000000000007</v>
      </c>
      <c r="E26" s="50">
        <f t="shared" si="0"/>
        <v>0.66216216216216217</v>
      </c>
    </row>
    <row r="27" spans="1:5" ht="19.899999999999999" customHeight="1">
      <c r="A27" s="25" t="s">
        <v>206</v>
      </c>
      <c r="B27" s="25" t="s">
        <v>207</v>
      </c>
      <c r="C27" s="77">
        <v>14.8</v>
      </c>
      <c r="D27" s="53">
        <v>9.8000000000000007</v>
      </c>
      <c r="E27" s="50">
        <f t="shared" si="0"/>
        <v>0.66216216216216217</v>
      </c>
    </row>
    <row r="28" spans="1:5" ht="19.899999999999999" customHeight="1">
      <c r="A28" s="24" t="s">
        <v>208</v>
      </c>
      <c r="B28" s="24" t="s">
        <v>209</v>
      </c>
      <c r="C28" s="77">
        <v>8</v>
      </c>
      <c r="D28" s="52">
        <v>35</v>
      </c>
      <c r="E28" s="50">
        <f t="shared" si="0"/>
        <v>4.375</v>
      </c>
    </row>
    <row r="29" spans="1:5" ht="19.899999999999999" customHeight="1">
      <c r="A29" s="25" t="s">
        <v>210</v>
      </c>
      <c r="B29" s="25" t="s">
        <v>211</v>
      </c>
      <c r="C29" s="77">
        <v>8</v>
      </c>
      <c r="D29" s="53">
        <v>35</v>
      </c>
      <c r="E29" s="50">
        <f t="shared" si="0"/>
        <v>4.375</v>
      </c>
    </row>
    <row r="30" spans="1:5" ht="19.899999999999999" customHeight="1">
      <c r="A30" s="24" t="s">
        <v>212</v>
      </c>
      <c r="B30" s="24" t="s">
        <v>150</v>
      </c>
      <c r="C30" s="77">
        <v>178</v>
      </c>
      <c r="D30" s="52">
        <v>200</v>
      </c>
      <c r="E30" s="50">
        <f t="shared" si="0"/>
        <v>1.1235955056179776</v>
      </c>
    </row>
    <row r="31" spans="1:5" ht="19.899999999999999" customHeight="1">
      <c r="A31" s="24" t="s">
        <v>213</v>
      </c>
      <c r="B31" s="24" t="s">
        <v>214</v>
      </c>
      <c r="C31" s="77">
        <v>178</v>
      </c>
      <c r="D31" s="52">
        <v>200</v>
      </c>
      <c r="E31" s="50">
        <f t="shared" si="0"/>
        <v>1.1235955056179776</v>
      </c>
    </row>
    <row r="32" spans="1:5" ht="19.899999999999999" customHeight="1">
      <c r="A32" s="25" t="s">
        <v>215</v>
      </c>
      <c r="B32" s="25" t="s">
        <v>216</v>
      </c>
      <c r="C32" s="77">
        <v>178</v>
      </c>
      <c r="D32" s="53">
        <v>200</v>
      </c>
      <c r="E32" s="50">
        <f t="shared" si="0"/>
        <v>1.1235955056179776</v>
      </c>
    </row>
    <row r="33" spans="1:5" ht="19.899999999999999" customHeight="1">
      <c r="A33" s="24" t="s">
        <v>217</v>
      </c>
      <c r="B33" s="24" t="s">
        <v>151</v>
      </c>
      <c r="C33" s="77">
        <v>92.422399999999996</v>
      </c>
      <c r="D33" s="52">
        <v>89.3</v>
      </c>
      <c r="E33" s="50">
        <f t="shared" si="0"/>
        <v>0.96621598227269578</v>
      </c>
    </row>
    <row r="34" spans="1:5" ht="19.899999999999999" customHeight="1">
      <c r="A34" s="24" t="s">
        <v>218</v>
      </c>
      <c r="B34" s="24" t="s">
        <v>219</v>
      </c>
      <c r="C34" s="77">
        <v>48</v>
      </c>
      <c r="D34" s="52">
        <v>47</v>
      </c>
      <c r="E34" s="50">
        <f t="shared" si="0"/>
        <v>0.97916666666666663</v>
      </c>
    </row>
    <row r="35" spans="1:5" ht="19.899999999999999" customHeight="1">
      <c r="A35" s="25" t="s">
        <v>220</v>
      </c>
      <c r="B35" s="25" t="s">
        <v>221</v>
      </c>
      <c r="C35" s="77">
        <v>48</v>
      </c>
      <c r="D35" s="53">
        <v>47</v>
      </c>
      <c r="E35" s="50">
        <f t="shared" si="0"/>
        <v>0.97916666666666663</v>
      </c>
    </row>
    <row r="36" spans="1:5" ht="19.899999999999999" customHeight="1">
      <c r="A36" s="24" t="s">
        <v>222</v>
      </c>
      <c r="B36" s="24" t="s">
        <v>223</v>
      </c>
      <c r="C36" s="77">
        <v>43.92</v>
      </c>
      <c r="D36" s="52">
        <v>42.3</v>
      </c>
      <c r="E36" s="50">
        <f t="shared" si="0"/>
        <v>0.96311475409836056</v>
      </c>
    </row>
    <row r="37" spans="1:5" ht="19.899999999999999" customHeight="1">
      <c r="A37" s="25" t="s">
        <v>224</v>
      </c>
      <c r="B37" s="25" t="s">
        <v>225</v>
      </c>
      <c r="C37" s="77">
        <v>43.92</v>
      </c>
      <c r="D37" s="53">
        <v>42.3</v>
      </c>
      <c r="E37" s="50">
        <f t="shared" si="0"/>
        <v>0.96311475409836056</v>
      </c>
    </row>
    <row r="38" spans="1:5" ht="19.899999999999999" customHeight="1">
      <c r="A38" s="24" t="s">
        <v>226</v>
      </c>
      <c r="B38" s="24" t="s">
        <v>109</v>
      </c>
      <c r="C38" s="77">
        <v>5265.2352609999998</v>
      </c>
      <c r="D38" s="52">
        <v>6038.3445769999998</v>
      </c>
      <c r="E38" s="50">
        <f t="shared" si="0"/>
        <v>1.1468328151880467</v>
      </c>
    </row>
    <row r="39" spans="1:5" ht="19.899999999999999" customHeight="1">
      <c r="A39" s="24" t="s">
        <v>227</v>
      </c>
      <c r="B39" s="24" t="s">
        <v>228</v>
      </c>
      <c r="C39" s="77">
        <v>727.20675000000006</v>
      </c>
      <c r="D39" s="52">
        <v>1559.0450000000001</v>
      </c>
      <c r="E39" s="50">
        <f t="shared" si="0"/>
        <v>2.1438813652376028</v>
      </c>
    </row>
    <row r="40" spans="1:5" ht="19.899999999999999" customHeight="1">
      <c r="A40" s="25" t="s">
        <v>229</v>
      </c>
      <c r="B40" s="25" t="s">
        <v>230</v>
      </c>
      <c r="C40" s="77">
        <v>30</v>
      </c>
      <c r="D40" s="53">
        <v>30</v>
      </c>
      <c r="E40" s="50">
        <f t="shared" si="0"/>
        <v>1</v>
      </c>
    </row>
    <row r="41" spans="1:5" ht="19.899999999999999" customHeight="1">
      <c r="A41" s="25" t="s">
        <v>231</v>
      </c>
      <c r="B41" s="25" t="s">
        <v>232</v>
      </c>
      <c r="C41" s="77">
        <v>697.20675000000006</v>
      </c>
      <c r="D41" s="53">
        <v>1529.0450000000001</v>
      </c>
      <c r="E41" s="50">
        <f t="shared" si="0"/>
        <v>2.1931012572669442</v>
      </c>
    </row>
    <row r="42" spans="1:5" ht="19.899999999999999" customHeight="1">
      <c r="A42" s="24" t="s">
        <v>233</v>
      </c>
      <c r="B42" s="24" t="s">
        <v>234</v>
      </c>
      <c r="C42" s="77">
        <v>1154.07105</v>
      </c>
      <c r="D42" s="52">
        <v>1449.22</v>
      </c>
      <c r="E42" s="50">
        <f t="shared" si="0"/>
        <v>1.2557459092314984</v>
      </c>
    </row>
    <row r="43" spans="1:5" ht="19.899999999999999" customHeight="1">
      <c r="A43" s="25" t="s">
        <v>235</v>
      </c>
      <c r="B43" s="25" t="s">
        <v>236</v>
      </c>
      <c r="C43" s="77">
        <v>156.28</v>
      </c>
      <c r="D43" s="53">
        <v>191.8</v>
      </c>
      <c r="E43" s="50">
        <f t="shared" si="0"/>
        <v>1.2272843614026108</v>
      </c>
    </row>
    <row r="44" spans="1:5" ht="19.899999999999999" customHeight="1">
      <c r="A44" s="25" t="s">
        <v>237</v>
      </c>
      <c r="B44" s="25" t="s">
        <v>238</v>
      </c>
      <c r="C44" s="77">
        <v>280.69850000000002</v>
      </c>
      <c r="D44" s="53">
        <v>324.93</v>
      </c>
      <c r="E44" s="50">
        <f t="shared" si="0"/>
        <v>1.157576545653076</v>
      </c>
    </row>
    <row r="45" spans="1:5" ht="19.899999999999999" customHeight="1">
      <c r="A45" s="25" t="s">
        <v>239</v>
      </c>
      <c r="B45" s="25" t="s">
        <v>240</v>
      </c>
      <c r="C45" s="77">
        <v>477.79717099999999</v>
      </c>
      <c r="D45" s="53">
        <v>620.96</v>
      </c>
      <c r="E45" s="50">
        <f t="shared" si="0"/>
        <v>1.2996309683047496</v>
      </c>
    </row>
    <row r="46" spans="1:5" ht="19.899999999999999" customHeight="1">
      <c r="A46" s="25" t="s">
        <v>241</v>
      </c>
      <c r="B46" s="25" t="s">
        <v>242</v>
      </c>
      <c r="C46" s="77">
        <v>238.979399</v>
      </c>
      <c r="D46" s="53">
        <v>308.08</v>
      </c>
      <c r="E46" s="50">
        <f t="shared" si="0"/>
        <v>1.2891487772132191</v>
      </c>
    </row>
    <row r="47" spans="1:5" ht="19.899999999999999" customHeight="1">
      <c r="A47" s="25" t="s">
        <v>243</v>
      </c>
      <c r="B47" s="25" t="s">
        <v>244</v>
      </c>
      <c r="C47" s="77">
        <v>0.31597999999999998</v>
      </c>
      <c r="D47" s="53">
        <v>3.45</v>
      </c>
      <c r="E47" s="50">
        <f t="shared" si="0"/>
        <v>10.918412557756822</v>
      </c>
    </row>
    <row r="48" spans="1:5" ht="19.899999999999999" customHeight="1">
      <c r="A48" s="24" t="s">
        <v>245</v>
      </c>
      <c r="B48" s="24" t="s">
        <v>246</v>
      </c>
      <c r="C48" s="77">
        <v>251.38598999999999</v>
      </c>
      <c r="D48" s="52">
        <v>272.50864999999999</v>
      </c>
      <c r="E48" s="50">
        <f t="shared" si="0"/>
        <v>1.084024809815376</v>
      </c>
    </row>
    <row r="49" spans="1:5" ht="19.899999999999999" customHeight="1">
      <c r="A49" s="25" t="s">
        <v>247</v>
      </c>
      <c r="B49" s="25" t="s">
        <v>248</v>
      </c>
      <c r="C49" s="77">
        <v>21</v>
      </c>
      <c r="D49" s="53">
        <v>18</v>
      </c>
      <c r="E49" s="50">
        <f t="shared" si="0"/>
        <v>0.8571428571428571</v>
      </c>
    </row>
    <row r="50" spans="1:5" ht="19.899999999999999" customHeight="1">
      <c r="A50" s="25" t="s">
        <v>249</v>
      </c>
      <c r="B50" s="25" t="s">
        <v>250</v>
      </c>
      <c r="C50" s="77">
        <v>230.38598999999999</v>
      </c>
      <c r="D50" s="53">
        <v>254.50864999999999</v>
      </c>
      <c r="E50" s="50">
        <f t="shared" si="0"/>
        <v>1.1047054119914148</v>
      </c>
    </row>
    <row r="51" spans="1:5" ht="19.899999999999999" customHeight="1">
      <c r="A51" s="24" t="s">
        <v>251</v>
      </c>
      <c r="B51" s="24" t="s">
        <v>252</v>
      </c>
      <c r="C51" s="77">
        <v>97.100099999999998</v>
      </c>
      <c r="D51" s="52">
        <v>105.38</v>
      </c>
      <c r="E51" s="50">
        <f t="shared" si="0"/>
        <v>1.0852717968364605</v>
      </c>
    </row>
    <row r="52" spans="1:5" ht="19.899999999999999" customHeight="1">
      <c r="A52" s="25" t="s">
        <v>253</v>
      </c>
      <c r="B52" s="25" t="s">
        <v>254</v>
      </c>
      <c r="C52" s="77">
        <v>33.740099999999998</v>
      </c>
      <c r="D52" s="53">
        <v>105.38</v>
      </c>
      <c r="E52" s="50">
        <f t="shared" si="0"/>
        <v>3.1232865344204672</v>
      </c>
    </row>
    <row r="53" spans="1:5" ht="19.899999999999999" customHeight="1">
      <c r="A53" s="24" t="s">
        <v>255</v>
      </c>
      <c r="B53" s="24" t="s">
        <v>256</v>
      </c>
      <c r="C53" s="77">
        <v>93.717500000000001</v>
      </c>
      <c r="D53" s="52">
        <v>95.4</v>
      </c>
      <c r="E53" s="50">
        <f t="shared" si="0"/>
        <v>1.0179528903353163</v>
      </c>
    </row>
    <row r="54" spans="1:5" ht="19.899999999999999" customHeight="1">
      <c r="A54" s="25" t="s">
        <v>257</v>
      </c>
      <c r="B54" s="25" t="s">
        <v>258</v>
      </c>
      <c r="C54" s="77">
        <v>93.717500000000001</v>
      </c>
      <c r="D54" s="53">
        <v>95.4</v>
      </c>
      <c r="E54" s="50">
        <f t="shared" si="0"/>
        <v>1.0179528903353163</v>
      </c>
    </row>
    <row r="55" spans="1:5" ht="19.899999999999999" customHeight="1">
      <c r="A55" s="24" t="s">
        <v>259</v>
      </c>
      <c r="B55" s="24" t="s">
        <v>260</v>
      </c>
      <c r="C55" s="77">
        <v>1624.643943</v>
      </c>
      <c r="D55" s="52">
        <v>1406.7</v>
      </c>
      <c r="E55" s="50">
        <f t="shared" si="0"/>
        <v>0.86585125686213205</v>
      </c>
    </row>
    <row r="56" spans="1:5" ht="19.899999999999999" customHeight="1">
      <c r="A56" s="25" t="s">
        <v>261</v>
      </c>
      <c r="B56" s="25" t="s">
        <v>262</v>
      </c>
      <c r="C56" s="77">
        <v>578.90480000000002</v>
      </c>
      <c r="D56" s="53">
        <v>263</v>
      </c>
      <c r="E56" s="50">
        <f t="shared" si="0"/>
        <v>0.45430613116353497</v>
      </c>
    </row>
    <row r="57" spans="1:5" ht="19.899999999999999" customHeight="1">
      <c r="A57" s="25" t="s">
        <v>263</v>
      </c>
      <c r="B57" s="25" t="s">
        <v>264</v>
      </c>
      <c r="C57" s="77">
        <v>1045.739143</v>
      </c>
      <c r="D57" s="53">
        <v>1143.7</v>
      </c>
      <c r="E57" s="50">
        <f t="shared" si="0"/>
        <v>1.093676188422068</v>
      </c>
    </row>
    <row r="58" spans="1:5" ht="19.899999999999999" customHeight="1">
      <c r="A58" s="24" t="s">
        <v>265</v>
      </c>
      <c r="B58" s="24" t="s">
        <v>266</v>
      </c>
      <c r="C58" s="77">
        <v>430.90648800000002</v>
      </c>
      <c r="D58" s="52">
        <v>784.29092700000001</v>
      </c>
      <c r="E58" s="50">
        <f t="shared" si="0"/>
        <v>1.820095424044764</v>
      </c>
    </row>
    <row r="59" spans="1:5" ht="19.899999999999999" customHeight="1">
      <c r="A59" s="25" t="s">
        <v>267</v>
      </c>
      <c r="B59" s="25" t="s">
        <v>268</v>
      </c>
      <c r="C59" s="77">
        <v>377.03907299999997</v>
      </c>
      <c r="D59" s="53">
        <v>784.29092700000001</v>
      </c>
      <c r="E59" s="50">
        <f t="shared" si="0"/>
        <v>2.080131697650339</v>
      </c>
    </row>
    <row r="60" spans="1:5" ht="19.899999999999999" customHeight="1">
      <c r="A60" s="24" t="s">
        <v>269</v>
      </c>
      <c r="B60" s="24" t="s">
        <v>270</v>
      </c>
      <c r="C60" s="77">
        <v>9.5168900000000001</v>
      </c>
      <c r="D60" s="52">
        <v>10</v>
      </c>
      <c r="E60" s="50">
        <f t="shared" si="0"/>
        <v>1.0507634321716444</v>
      </c>
    </row>
    <row r="61" spans="1:5" ht="19.899999999999999" customHeight="1">
      <c r="A61" s="25" t="s">
        <v>271</v>
      </c>
      <c r="B61" s="25" t="s">
        <v>272</v>
      </c>
      <c r="C61" s="77">
        <v>9.5168900000000001</v>
      </c>
      <c r="D61" s="53">
        <v>10</v>
      </c>
      <c r="E61" s="50">
        <f t="shared" si="0"/>
        <v>1.0507634321716444</v>
      </c>
    </row>
    <row r="62" spans="1:5" ht="19.899999999999999" customHeight="1">
      <c r="A62" s="24" t="s">
        <v>273</v>
      </c>
      <c r="B62" s="24" t="s">
        <v>274</v>
      </c>
      <c r="C62" s="77">
        <v>85.8</v>
      </c>
      <c r="D62" s="52">
        <v>105</v>
      </c>
      <c r="E62" s="50">
        <f t="shared" si="0"/>
        <v>1.2237762237762237</v>
      </c>
    </row>
    <row r="63" spans="1:5" ht="19.899999999999999" customHeight="1">
      <c r="A63" s="25" t="s">
        <v>275</v>
      </c>
      <c r="B63" s="25" t="s">
        <v>276</v>
      </c>
      <c r="C63" s="77">
        <v>85.8</v>
      </c>
      <c r="D63" s="53">
        <v>105</v>
      </c>
      <c r="E63" s="50">
        <f t="shared" si="0"/>
        <v>1.2237762237762237</v>
      </c>
    </row>
    <row r="64" spans="1:5" ht="19.899999999999999" customHeight="1">
      <c r="A64" s="24" t="s">
        <v>277</v>
      </c>
      <c r="B64" s="24" t="s">
        <v>278</v>
      </c>
      <c r="C64" s="77">
        <v>180.56317999999999</v>
      </c>
      <c r="D64" s="52">
        <v>201.1</v>
      </c>
      <c r="E64" s="50">
        <f t="shared" si="0"/>
        <v>1.1137375848165723</v>
      </c>
    </row>
    <row r="65" spans="1:5" ht="19.899999999999999" customHeight="1">
      <c r="A65" s="25" t="s">
        <v>279</v>
      </c>
      <c r="B65" s="25" t="s">
        <v>280</v>
      </c>
      <c r="C65" s="77">
        <v>89.703980000000001</v>
      </c>
      <c r="D65" s="53">
        <v>90</v>
      </c>
      <c r="E65" s="50">
        <f t="shared" si="0"/>
        <v>1.0032999650628656</v>
      </c>
    </row>
    <row r="66" spans="1:5" ht="19.899999999999999" customHeight="1">
      <c r="A66" s="25" t="s">
        <v>281</v>
      </c>
      <c r="B66" s="25" t="s">
        <v>282</v>
      </c>
      <c r="C66" s="77">
        <v>90.859200000000001</v>
      </c>
      <c r="D66" s="53">
        <v>111.1</v>
      </c>
      <c r="E66" s="50">
        <f t="shared" si="0"/>
        <v>1.2227710567559475</v>
      </c>
    </row>
    <row r="67" spans="1:5" ht="19.899999999999999" customHeight="1">
      <c r="A67" s="24" t="s">
        <v>283</v>
      </c>
      <c r="B67" s="24" t="s">
        <v>284</v>
      </c>
      <c r="C67" s="77">
        <v>34.722200000000001</v>
      </c>
      <c r="D67" s="52">
        <v>49.7</v>
      </c>
      <c r="E67" s="50">
        <f t="shared" si="0"/>
        <v>1.4313609160709864</v>
      </c>
    </row>
    <row r="68" spans="1:5" ht="19.899999999999999" customHeight="1">
      <c r="A68" s="25" t="s">
        <v>285</v>
      </c>
      <c r="B68" s="25" t="s">
        <v>286</v>
      </c>
      <c r="C68" s="77">
        <v>34.722200000000001</v>
      </c>
      <c r="D68" s="53">
        <v>49.7</v>
      </c>
      <c r="E68" s="50">
        <f t="shared" si="0"/>
        <v>1.4313609160709864</v>
      </c>
    </row>
    <row r="69" spans="1:5" ht="19.899999999999999" customHeight="1">
      <c r="A69" s="24" t="s">
        <v>287</v>
      </c>
      <c r="B69" s="24" t="s">
        <v>152</v>
      </c>
      <c r="C69" s="77">
        <v>2661.4260829999998</v>
      </c>
      <c r="D69" s="52">
        <v>2121.073832</v>
      </c>
      <c r="E69" s="50">
        <f t="shared" ref="E69:E132" si="1">D69/C69</f>
        <v>0.79696890533555353</v>
      </c>
    </row>
    <row r="70" spans="1:5" ht="19.899999999999999" customHeight="1">
      <c r="A70" s="24" t="s">
        <v>288</v>
      </c>
      <c r="B70" s="24" t="s">
        <v>289</v>
      </c>
      <c r="C70" s="77">
        <v>65.162000000000006</v>
      </c>
      <c r="D70" s="52">
        <v>215</v>
      </c>
      <c r="E70" s="50">
        <f t="shared" si="1"/>
        <v>3.2994690156839872</v>
      </c>
    </row>
    <row r="71" spans="1:5" ht="19.899999999999999" customHeight="1">
      <c r="A71" s="25" t="s">
        <v>290</v>
      </c>
      <c r="B71" s="25" t="s">
        <v>291</v>
      </c>
      <c r="C71" s="77">
        <v>38.862000000000002</v>
      </c>
      <c r="D71" s="53">
        <v>215</v>
      </c>
      <c r="E71" s="50">
        <f t="shared" si="1"/>
        <v>5.5323966857084041</v>
      </c>
    </row>
    <row r="72" spans="1:5" ht="19.899999999999999" customHeight="1">
      <c r="A72" s="24" t="s">
        <v>292</v>
      </c>
      <c r="B72" s="24" t="s">
        <v>293</v>
      </c>
      <c r="C72" s="77">
        <v>72.885099999999994</v>
      </c>
      <c r="D72" s="52">
        <v>103</v>
      </c>
      <c r="E72" s="50">
        <f t="shared" si="1"/>
        <v>1.4131832157738689</v>
      </c>
    </row>
    <row r="73" spans="1:5" ht="19.899999999999999" customHeight="1">
      <c r="A73" s="25" t="s">
        <v>294</v>
      </c>
      <c r="B73" s="25" t="s">
        <v>295</v>
      </c>
      <c r="C73" s="77">
        <v>72.885099999999994</v>
      </c>
      <c r="D73" s="53">
        <v>103</v>
      </c>
      <c r="E73" s="50">
        <f t="shared" si="1"/>
        <v>1.4131832157738689</v>
      </c>
    </row>
    <row r="74" spans="1:5" ht="19.899999999999999" customHeight="1">
      <c r="A74" s="24" t="s">
        <v>296</v>
      </c>
      <c r="B74" s="24" t="s">
        <v>297</v>
      </c>
      <c r="C74" s="77">
        <v>35.215670000000003</v>
      </c>
      <c r="D74" s="52">
        <v>50</v>
      </c>
      <c r="E74" s="50">
        <f t="shared" si="1"/>
        <v>1.4198224824346661</v>
      </c>
    </row>
    <row r="75" spans="1:5" ht="19.899999999999999" customHeight="1">
      <c r="A75" s="25" t="s">
        <v>298</v>
      </c>
      <c r="B75" s="25" t="s">
        <v>299</v>
      </c>
      <c r="C75" s="77">
        <v>35.215670000000003</v>
      </c>
      <c r="D75" s="53">
        <v>50</v>
      </c>
      <c r="E75" s="50">
        <f t="shared" si="1"/>
        <v>1.4198224824346661</v>
      </c>
    </row>
    <row r="76" spans="1:5" ht="19.899999999999999" customHeight="1">
      <c r="A76" s="24" t="s">
        <v>300</v>
      </c>
      <c r="B76" s="24" t="s">
        <v>301</v>
      </c>
      <c r="C76" s="77">
        <v>282.16697499999998</v>
      </c>
      <c r="D76" s="52">
        <v>404.36500000000001</v>
      </c>
      <c r="E76" s="50">
        <f t="shared" si="1"/>
        <v>1.4330699047966193</v>
      </c>
    </row>
    <row r="77" spans="1:5" ht="19.899999999999999" customHeight="1">
      <c r="A77" s="25" t="s">
        <v>302</v>
      </c>
      <c r="B77" s="25" t="s">
        <v>303</v>
      </c>
      <c r="C77" s="77">
        <v>88.730737000000005</v>
      </c>
      <c r="D77" s="53">
        <v>137.13</v>
      </c>
      <c r="E77" s="50">
        <f t="shared" si="1"/>
        <v>1.5454621998688007</v>
      </c>
    </row>
    <row r="78" spans="1:5" ht="19.899999999999999" customHeight="1">
      <c r="A78" s="25" t="s">
        <v>304</v>
      </c>
      <c r="B78" s="25" t="s">
        <v>305</v>
      </c>
      <c r="C78" s="77">
        <v>193.436238</v>
      </c>
      <c r="D78" s="53">
        <v>267.23500000000001</v>
      </c>
      <c r="E78" s="50">
        <f t="shared" si="1"/>
        <v>1.3815146673809899</v>
      </c>
    </row>
    <row r="79" spans="1:5" ht="19.899999999999999" customHeight="1">
      <c r="A79" s="25" t="s">
        <v>306</v>
      </c>
      <c r="B79" s="25" t="s">
        <v>307</v>
      </c>
      <c r="C79" s="77">
        <v>0</v>
      </c>
      <c r="D79" s="53">
        <v>0</v>
      </c>
      <c r="E79" s="50">
        <v>0</v>
      </c>
    </row>
    <row r="80" spans="1:5" ht="19.899999999999999" customHeight="1">
      <c r="A80" s="24" t="s">
        <v>308</v>
      </c>
      <c r="B80" s="24" t="s">
        <v>309</v>
      </c>
      <c r="C80" s="77">
        <v>1532.1983680000001</v>
      </c>
      <c r="D80" s="52">
        <v>1348.708832</v>
      </c>
      <c r="E80" s="50">
        <f t="shared" si="1"/>
        <v>0.88024426873687933</v>
      </c>
    </row>
    <row r="81" spans="1:5" ht="19.899999999999999" customHeight="1">
      <c r="A81" s="25" t="s">
        <v>310</v>
      </c>
      <c r="B81" s="25" t="s">
        <v>311</v>
      </c>
      <c r="C81" s="77">
        <v>1521.8711679999999</v>
      </c>
      <c r="D81" s="53">
        <v>1348.708832</v>
      </c>
      <c r="E81" s="50">
        <f t="shared" si="1"/>
        <v>0.8862174804010744</v>
      </c>
    </row>
    <row r="82" spans="1:5" ht="19.899999999999999" customHeight="1">
      <c r="A82" s="24" t="s">
        <v>312</v>
      </c>
      <c r="B82" s="24" t="s">
        <v>153</v>
      </c>
      <c r="C82" s="77">
        <v>33310.686030999997</v>
      </c>
      <c r="D82" s="52">
        <v>35581.513400000003</v>
      </c>
      <c r="E82" s="50">
        <f t="shared" si="1"/>
        <v>1.068171137841073</v>
      </c>
    </row>
    <row r="83" spans="1:5" ht="19.899999999999999" customHeight="1">
      <c r="A83" s="24" t="s">
        <v>313</v>
      </c>
      <c r="B83" s="24" t="s">
        <v>314</v>
      </c>
      <c r="C83" s="77">
        <v>1898.203841</v>
      </c>
      <c r="D83" s="52">
        <v>2409.2800000000002</v>
      </c>
      <c r="E83" s="50">
        <f t="shared" si="1"/>
        <v>1.2692419791600245</v>
      </c>
    </row>
    <row r="84" spans="1:5" ht="19.899999999999999" customHeight="1">
      <c r="A84" s="25" t="s">
        <v>315</v>
      </c>
      <c r="B84" s="25" t="s">
        <v>316</v>
      </c>
      <c r="C84" s="77">
        <v>1898.203841</v>
      </c>
      <c r="D84" s="53">
        <v>2409.2800000000002</v>
      </c>
      <c r="E84" s="50">
        <f t="shared" si="1"/>
        <v>1.2692419791600245</v>
      </c>
    </row>
    <row r="85" spans="1:5" ht="19.899999999999999" customHeight="1">
      <c r="A85" s="24" t="s">
        <v>317</v>
      </c>
      <c r="B85" s="24" t="s">
        <v>318</v>
      </c>
      <c r="C85" s="77">
        <v>7617.1710499999999</v>
      </c>
      <c r="D85" s="52">
        <v>7579.2734</v>
      </c>
      <c r="E85" s="50">
        <f t="shared" si="1"/>
        <v>0.99502470802464127</v>
      </c>
    </row>
    <row r="86" spans="1:5" ht="19.899999999999999" customHeight="1">
      <c r="A86" s="25" t="s">
        <v>319</v>
      </c>
      <c r="B86" s="25" t="s">
        <v>320</v>
      </c>
      <c r="C86" s="77">
        <v>7617.1710499999999</v>
      </c>
      <c r="D86" s="53">
        <v>7579.2734</v>
      </c>
      <c r="E86" s="50">
        <f t="shared" si="1"/>
        <v>0.99502470802464127</v>
      </c>
    </row>
    <row r="87" spans="1:5" ht="19.899999999999999" customHeight="1">
      <c r="A87" s="24" t="s">
        <v>321</v>
      </c>
      <c r="B87" s="24" t="s">
        <v>322</v>
      </c>
      <c r="C87" s="77">
        <v>22997.311140000002</v>
      </c>
      <c r="D87" s="52">
        <v>25592.959999999999</v>
      </c>
      <c r="E87" s="50">
        <f t="shared" si="1"/>
        <v>1.1128674932559963</v>
      </c>
    </row>
    <row r="88" spans="1:5" ht="19.899999999999999" customHeight="1">
      <c r="A88" s="25" t="s">
        <v>323</v>
      </c>
      <c r="B88" s="25" t="s">
        <v>324</v>
      </c>
      <c r="C88" s="77">
        <v>442.028504</v>
      </c>
      <c r="D88" s="53">
        <v>73.900000000000006</v>
      </c>
      <c r="E88" s="50">
        <f t="shared" si="1"/>
        <v>0.16718378867259656</v>
      </c>
    </row>
    <row r="89" spans="1:5" ht="19.899999999999999" customHeight="1">
      <c r="A89" s="25" t="s">
        <v>325</v>
      </c>
      <c r="B89" s="25" t="s">
        <v>326</v>
      </c>
      <c r="C89" s="77">
        <v>22555.282636</v>
      </c>
      <c r="D89" s="53">
        <v>25519.06</v>
      </c>
      <c r="E89" s="50">
        <f t="shared" si="1"/>
        <v>1.1314005863650576</v>
      </c>
    </row>
    <row r="90" spans="1:5" ht="19.899999999999999" customHeight="1">
      <c r="A90" s="24" t="s">
        <v>327</v>
      </c>
      <c r="B90" s="24" t="s">
        <v>112</v>
      </c>
      <c r="C90" s="77">
        <v>7308.1068569999998</v>
      </c>
      <c r="D90" s="52">
        <v>7573.6719999999996</v>
      </c>
      <c r="E90" s="50">
        <f t="shared" si="1"/>
        <v>1.0363384318533371</v>
      </c>
    </row>
    <row r="91" spans="1:5" ht="19.899999999999999" customHeight="1">
      <c r="A91" s="24" t="s">
        <v>328</v>
      </c>
      <c r="B91" s="24" t="s">
        <v>329</v>
      </c>
      <c r="C91" s="77">
        <v>1573.4214380000001</v>
      </c>
      <c r="D91" s="52">
        <v>2294.172</v>
      </c>
      <c r="E91" s="50">
        <f t="shared" si="1"/>
        <v>1.4580785189479539</v>
      </c>
    </row>
    <row r="92" spans="1:5" ht="19.899999999999999" customHeight="1">
      <c r="A92" s="25" t="s">
        <v>330</v>
      </c>
      <c r="B92" s="25" t="s">
        <v>43</v>
      </c>
      <c r="C92" s="77">
        <v>298.31047999999998</v>
      </c>
      <c r="D92" s="53">
        <v>315.7</v>
      </c>
      <c r="E92" s="50">
        <f t="shared" si="1"/>
        <v>1.0582933593214694</v>
      </c>
    </row>
    <row r="93" spans="1:5" ht="19.899999999999999" customHeight="1">
      <c r="A93" s="25" t="s">
        <v>331</v>
      </c>
      <c r="B93" s="25" t="s">
        <v>332</v>
      </c>
      <c r="C93" s="77">
        <v>1274.6975170000001</v>
      </c>
      <c r="D93" s="53">
        <v>1978.472</v>
      </c>
      <c r="E93" s="50">
        <f t="shared" si="1"/>
        <v>1.5521109703393263</v>
      </c>
    </row>
    <row r="94" spans="1:5" ht="19.899999999999999" customHeight="1">
      <c r="A94" s="24" t="s">
        <v>333</v>
      </c>
      <c r="B94" s="24" t="s">
        <v>334</v>
      </c>
      <c r="C94" s="77">
        <v>763.41457000000003</v>
      </c>
      <c r="D94" s="52">
        <v>15</v>
      </c>
      <c r="E94" s="50">
        <f t="shared" si="1"/>
        <v>1.964856395130106E-2</v>
      </c>
    </row>
    <row r="95" spans="1:5" ht="19.899999999999999" customHeight="1">
      <c r="A95" s="25" t="s">
        <v>335</v>
      </c>
      <c r="B95" s="25" t="s">
        <v>334</v>
      </c>
      <c r="C95" s="77">
        <v>763.41457000000003</v>
      </c>
      <c r="D95" s="53">
        <v>15</v>
      </c>
      <c r="E95" s="50">
        <f t="shared" si="1"/>
        <v>1.964856395130106E-2</v>
      </c>
    </row>
    <row r="96" spans="1:5" ht="19.899999999999999" customHeight="1">
      <c r="A96" s="24" t="s">
        <v>336</v>
      </c>
      <c r="B96" s="24" t="s">
        <v>337</v>
      </c>
      <c r="C96" s="77">
        <v>4797.1149489999998</v>
      </c>
      <c r="D96" s="52">
        <v>5264.5</v>
      </c>
      <c r="E96" s="50">
        <f t="shared" si="1"/>
        <v>1.0974304464180977</v>
      </c>
    </row>
    <row r="97" spans="1:5" ht="19.899999999999999" customHeight="1">
      <c r="A97" s="25" t="s">
        <v>338</v>
      </c>
      <c r="B97" s="25" t="s">
        <v>339</v>
      </c>
      <c r="C97" s="77">
        <v>4797.1149489999998</v>
      </c>
      <c r="D97" s="53">
        <v>5264.5</v>
      </c>
      <c r="E97" s="50">
        <f t="shared" si="1"/>
        <v>1.0974304464180977</v>
      </c>
    </row>
    <row r="98" spans="1:5" ht="19.899999999999999" customHeight="1">
      <c r="A98" s="24" t="s">
        <v>340</v>
      </c>
      <c r="B98" s="24" t="s">
        <v>154</v>
      </c>
      <c r="C98" s="77">
        <v>30002.084945999999</v>
      </c>
      <c r="D98" s="52">
        <v>31144.253894000001</v>
      </c>
      <c r="E98" s="50">
        <f t="shared" si="1"/>
        <v>1.0380696524943438</v>
      </c>
    </row>
    <row r="99" spans="1:5" ht="19.899999999999999" customHeight="1">
      <c r="A99" s="24" t="s">
        <v>341</v>
      </c>
      <c r="B99" s="24" t="s">
        <v>342</v>
      </c>
      <c r="C99" s="77">
        <v>9588.7741640000004</v>
      </c>
      <c r="D99" s="52">
        <v>5520.1565110000001</v>
      </c>
      <c r="E99" s="50">
        <f t="shared" si="1"/>
        <v>0.57568949029218164</v>
      </c>
    </row>
    <row r="100" spans="1:5" ht="19.899999999999999" customHeight="1">
      <c r="A100" s="25" t="s">
        <v>343</v>
      </c>
      <c r="B100" s="25" t="s">
        <v>198</v>
      </c>
      <c r="C100" s="77">
        <v>441.42685599999999</v>
      </c>
      <c r="D100" s="53">
        <v>497.03</v>
      </c>
      <c r="E100" s="50">
        <f t="shared" si="1"/>
        <v>1.125962304386845</v>
      </c>
    </row>
    <row r="101" spans="1:5" ht="19.899999999999999" customHeight="1">
      <c r="A101" s="25" t="s">
        <v>344</v>
      </c>
      <c r="B101" s="25" t="s">
        <v>345</v>
      </c>
      <c r="C101" s="77">
        <v>58.905999999999999</v>
      </c>
      <c r="D101" s="53">
        <v>30</v>
      </c>
      <c r="E101" s="50">
        <f t="shared" si="1"/>
        <v>0.50928598105456147</v>
      </c>
    </row>
    <row r="102" spans="1:5" ht="19.899999999999999" customHeight="1">
      <c r="A102" s="25" t="s">
        <v>346</v>
      </c>
      <c r="B102" s="25" t="s">
        <v>347</v>
      </c>
      <c r="C102" s="77">
        <v>2983.1622560000001</v>
      </c>
      <c r="D102" s="53">
        <v>2059.3036000000002</v>
      </c>
      <c r="E102" s="50">
        <f t="shared" si="1"/>
        <v>0.69030894845164603</v>
      </c>
    </row>
    <row r="103" spans="1:5" ht="19.899999999999999" customHeight="1">
      <c r="A103" s="25" t="s">
        <v>348</v>
      </c>
      <c r="B103" s="25" t="s">
        <v>349</v>
      </c>
      <c r="C103" s="77">
        <v>16.785</v>
      </c>
      <c r="D103" s="53">
        <v>7.7750000000000004</v>
      </c>
      <c r="E103" s="50">
        <f t="shared" si="1"/>
        <v>0.46321120047661607</v>
      </c>
    </row>
    <row r="104" spans="1:5" ht="19.899999999999999" customHeight="1">
      <c r="A104" s="25" t="s">
        <v>350</v>
      </c>
      <c r="B104" s="25" t="s">
        <v>351</v>
      </c>
      <c r="C104" s="77">
        <v>21.386800000000001</v>
      </c>
      <c r="D104" s="53">
        <v>52.792999999999999</v>
      </c>
      <c r="E104" s="50">
        <f t="shared" si="1"/>
        <v>2.4684852338825816</v>
      </c>
    </row>
    <row r="105" spans="1:5" ht="19.899999999999999" customHeight="1">
      <c r="A105" s="25" t="s">
        <v>352</v>
      </c>
      <c r="B105" s="25" t="s">
        <v>353</v>
      </c>
      <c r="C105" s="77">
        <v>342.18</v>
      </c>
      <c r="D105" s="53">
        <v>118.05</v>
      </c>
      <c r="E105" s="50">
        <f t="shared" si="1"/>
        <v>0.34499386287918637</v>
      </c>
    </row>
    <row r="106" spans="1:5" ht="19.899999999999999" customHeight="1">
      <c r="A106" s="25" t="s">
        <v>354</v>
      </c>
      <c r="B106" s="25" t="s">
        <v>355</v>
      </c>
      <c r="C106" s="77">
        <v>5645.5771009999999</v>
      </c>
      <c r="D106" s="53">
        <v>2755.2049109999998</v>
      </c>
      <c r="E106" s="50">
        <f t="shared" si="1"/>
        <v>0.4880289227671642</v>
      </c>
    </row>
    <row r="107" spans="1:5" ht="19.899999999999999" customHeight="1">
      <c r="A107" s="24" t="s">
        <v>356</v>
      </c>
      <c r="B107" s="24" t="s">
        <v>357</v>
      </c>
      <c r="C107" s="77">
        <v>6167.2583489999997</v>
      </c>
      <c r="D107" s="52">
        <v>7787.5046830000001</v>
      </c>
      <c r="E107" s="50">
        <f t="shared" si="1"/>
        <v>1.2627174414158793</v>
      </c>
    </row>
    <row r="108" spans="1:5" ht="19.899999999999999" customHeight="1">
      <c r="A108" s="25" t="s">
        <v>358</v>
      </c>
      <c r="B108" s="25" t="s">
        <v>359</v>
      </c>
      <c r="C108" s="77">
        <v>199.82400000000001</v>
      </c>
      <c r="D108" s="53">
        <v>465</v>
      </c>
      <c r="E108" s="50">
        <f t="shared" si="1"/>
        <v>2.3270478020658176</v>
      </c>
    </row>
    <row r="109" spans="1:5" ht="19.899999999999999" customHeight="1">
      <c r="A109" s="25" t="s">
        <v>360</v>
      </c>
      <c r="B109" s="25" t="s">
        <v>361</v>
      </c>
      <c r="C109" s="77">
        <v>1080.452374</v>
      </c>
      <c r="D109" s="53">
        <v>2409.6346830000002</v>
      </c>
      <c r="E109" s="50">
        <f t="shared" si="1"/>
        <v>2.2302090688913609</v>
      </c>
    </row>
    <row r="110" spans="1:5" ht="19.899999999999999" customHeight="1">
      <c r="A110" s="25" t="s">
        <v>362</v>
      </c>
      <c r="B110" s="25" t="s">
        <v>363</v>
      </c>
      <c r="C110" s="77">
        <v>4091.84</v>
      </c>
      <c r="D110" s="53">
        <v>4283.49</v>
      </c>
      <c r="E110" s="50">
        <f t="shared" si="1"/>
        <v>1.0468371197309767</v>
      </c>
    </row>
    <row r="111" spans="1:5" ht="19.899999999999999" customHeight="1">
      <c r="A111" s="25" t="s">
        <v>364</v>
      </c>
      <c r="B111" s="25" t="s">
        <v>365</v>
      </c>
      <c r="C111" s="77">
        <v>795.141975</v>
      </c>
      <c r="D111" s="53">
        <v>629.38</v>
      </c>
      <c r="E111" s="50">
        <f t="shared" si="1"/>
        <v>0.79153160037866188</v>
      </c>
    </row>
    <row r="112" spans="1:5" ht="19.899999999999999" customHeight="1">
      <c r="A112" s="24" t="s">
        <v>366</v>
      </c>
      <c r="B112" s="24" t="s">
        <v>367</v>
      </c>
      <c r="C112" s="77">
        <v>3331.0627709999999</v>
      </c>
      <c r="D112" s="52">
        <v>14877.592699999999</v>
      </c>
      <c r="E112" s="50">
        <f t="shared" si="1"/>
        <v>4.4663201274750159</v>
      </c>
    </row>
    <row r="113" spans="1:5" ht="19.899999999999999" customHeight="1">
      <c r="A113" s="25" t="s">
        <v>368</v>
      </c>
      <c r="B113" s="25" t="s">
        <v>369</v>
      </c>
      <c r="C113" s="77">
        <v>282.69723099999999</v>
      </c>
      <c r="D113" s="53">
        <v>241.99</v>
      </c>
      <c r="E113" s="50">
        <f t="shared" si="1"/>
        <v>0.85600413963729283</v>
      </c>
    </row>
    <row r="114" spans="1:5" ht="19.899999999999999" customHeight="1">
      <c r="A114" s="25" t="s">
        <v>370</v>
      </c>
      <c r="B114" s="25" t="s">
        <v>371</v>
      </c>
      <c r="C114" s="77">
        <v>0</v>
      </c>
      <c r="D114" s="53">
        <v>291.16000000000003</v>
      </c>
      <c r="E114" s="50">
        <v>0</v>
      </c>
    </row>
    <row r="115" spans="1:5" ht="19.899999999999999" customHeight="1">
      <c r="A115" s="25" t="s">
        <v>372</v>
      </c>
      <c r="B115" s="25" t="s">
        <v>373</v>
      </c>
      <c r="C115" s="77">
        <v>3012.8360400000001</v>
      </c>
      <c r="D115" s="53">
        <v>14344.4427</v>
      </c>
      <c r="E115" s="50">
        <f t="shared" si="1"/>
        <v>4.7611096354250986</v>
      </c>
    </row>
    <row r="116" spans="1:5" ht="19.899999999999999" customHeight="1">
      <c r="A116" s="24" t="s">
        <v>374</v>
      </c>
      <c r="B116" s="24" t="s">
        <v>375</v>
      </c>
      <c r="C116" s="77">
        <v>4791.1959619999998</v>
      </c>
      <c r="D116" s="52">
        <v>2959</v>
      </c>
      <c r="E116" s="50">
        <f t="shared" si="1"/>
        <v>0.61759110323778488</v>
      </c>
    </row>
    <row r="117" spans="1:5" ht="19.899999999999999" customHeight="1">
      <c r="A117" s="25" t="s">
        <v>376</v>
      </c>
      <c r="B117" s="25" t="s">
        <v>377</v>
      </c>
      <c r="C117" s="77">
        <v>15.246</v>
      </c>
      <c r="D117" s="53">
        <v>119</v>
      </c>
      <c r="E117" s="50">
        <f t="shared" si="1"/>
        <v>7.8053259871441689</v>
      </c>
    </row>
    <row r="118" spans="1:5" ht="19.899999999999999" customHeight="1">
      <c r="A118" s="25" t="s">
        <v>378</v>
      </c>
      <c r="B118" s="25" t="s">
        <v>379</v>
      </c>
      <c r="C118" s="77">
        <v>2135.9499620000001</v>
      </c>
      <c r="D118" s="53">
        <v>2840</v>
      </c>
      <c r="E118" s="50">
        <f t="shared" si="1"/>
        <v>1.329619162679617</v>
      </c>
    </row>
    <row r="119" spans="1:5" ht="19.899999999999999" customHeight="1">
      <c r="A119" s="24" t="s">
        <v>475</v>
      </c>
      <c r="B119" s="24" t="s">
        <v>155</v>
      </c>
      <c r="C119" s="77">
        <v>13401.17151</v>
      </c>
      <c r="D119" s="53">
        <v>0</v>
      </c>
      <c r="E119" s="50">
        <f t="shared" si="1"/>
        <v>0</v>
      </c>
    </row>
    <row r="120" spans="1:5" ht="19.899999999999999" customHeight="1">
      <c r="A120" s="24" t="s">
        <v>476</v>
      </c>
      <c r="B120" s="24" t="s">
        <v>477</v>
      </c>
      <c r="C120" s="77">
        <v>78.819999999999993</v>
      </c>
      <c r="D120" s="53">
        <v>0</v>
      </c>
      <c r="E120" s="50">
        <f t="shared" si="1"/>
        <v>0</v>
      </c>
    </row>
    <row r="121" spans="1:5" ht="19.899999999999999" customHeight="1">
      <c r="A121" s="25" t="s">
        <v>478</v>
      </c>
      <c r="B121" s="25" t="s">
        <v>479</v>
      </c>
      <c r="C121" s="77">
        <v>78.819999999999993</v>
      </c>
      <c r="D121" s="53">
        <v>0</v>
      </c>
      <c r="E121" s="50">
        <f t="shared" si="1"/>
        <v>0</v>
      </c>
    </row>
    <row r="122" spans="1:5" ht="19.899999999999999" customHeight="1">
      <c r="A122" s="24" t="s">
        <v>480</v>
      </c>
      <c r="B122" s="24" t="s">
        <v>481</v>
      </c>
      <c r="C122" s="77">
        <v>13322.35</v>
      </c>
      <c r="D122" s="53">
        <v>0</v>
      </c>
      <c r="E122" s="50">
        <f t="shared" si="1"/>
        <v>0</v>
      </c>
    </row>
    <row r="123" spans="1:5" ht="19.899999999999999" customHeight="1">
      <c r="A123" s="25" t="s">
        <v>482</v>
      </c>
      <c r="B123" s="25" t="s">
        <v>481</v>
      </c>
      <c r="C123" s="77">
        <v>13322.35</v>
      </c>
      <c r="D123" s="53">
        <v>0</v>
      </c>
      <c r="E123" s="50">
        <f t="shared" si="1"/>
        <v>0</v>
      </c>
    </row>
    <row r="124" spans="1:5" ht="19.899999999999999" customHeight="1">
      <c r="A124" s="24" t="s">
        <v>380</v>
      </c>
      <c r="B124" s="24" t="s">
        <v>381</v>
      </c>
      <c r="C124" s="77">
        <v>7500</v>
      </c>
      <c r="D124" s="52">
        <v>15500</v>
      </c>
      <c r="E124" s="50">
        <f t="shared" si="1"/>
        <v>2.0666666666666669</v>
      </c>
    </row>
    <row r="125" spans="1:5" ht="19.899999999999999" customHeight="1">
      <c r="A125" s="24" t="s">
        <v>382</v>
      </c>
      <c r="B125" s="24" t="s">
        <v>383</v>
      </c>
      <c r="C125" s="77">
        <v>7500</v>
      </c>
      <c r="D125" s="52">
        <v>15500</v>
      </c>
      <c r="E125" s="50">
        <f t="shared" si="1"/>
        <v>2.0666666666666669</v>
      </c>
    </row>
    <row r="126" spans="1:5" ht="19.899999999999999" customHeight="1">
      <c r="A126" s="25" t="s">
        <v>384</v>
      </c>
      <c r="B126" s="25" t="s">
        <v>385</v>
      </c>
      <c r="C126" s="77">
        <v>7500</v>
      </c>
      <c r="D126" s="53">
        <v>15500</v>
      </c>
      <c r="E126" s="50">
        <f t="shared" si="1"/>
        <v>2.0666666666666669</v>
      </c>
    </row>
    <row r="127" spans="1:5" ht="19.899999999999999" customHeight="1">
      <c r="A127" s="24" t="s">
        <v>386</v>
      </c>
      <c r="B127" s="24" t="s">
        <v>156</v>
      </c>
      <c r="C127" s="77">
        <v>759.11614999999995</v>
      </c>
      <c r="D127" s="52">
        <v>737.19</v>
      </c>
      <c r="E127" s="50">
        <f t="shared" si="1"/>
        <v>0.97111621192619879</v>
      </c>
    </row>
    <row r="128" spans="1:5" ht="19.899999999999999" customHeight="1">
      <c r="A128" s="24" t="s">
        <v>387</v>
      </c>
      <c r="B128" s="24" t="s">
        <v>388</v>
      </c>
      <c r="C128" s="77">
        <v>759.11614999999995</v>
      </c>
      <c r="D128" s="52">
        <v>737.19</v>
      </c>
      <c r="E128" s="50">
        <f t="shared" si="1"/>
        <v>0.97111621192619879</v>
      </c>
    </row>
    <row r="129" spans="1:5" ht="19.899999999999999" customHeight="1">
      <c r="A129" s="25" t="s">
        <v>389</v>
      </c>
      <c r="B129" s="25" t="s">
        <v>390</v>
      </c>
      <c r="C129" s="77">
        <v>438.22615000000002</v>
      </c>
      <c r="D129" s="53">
        <v>403.99</v>
      </c>
      <c r="E129" s="50">
        <f t="shared" si="1"/>
        <v>0.92187561148507458</v>
      </c>
    </row>
    <row r="130" spans="1:5" ht="19.899999999999999" customHeight="1">
      <c r="A130" s="25" t="s">
        <v>391</v>
      </c>
      <c r="B130" s="25" t="s">
        <v>392</v>
      </c>
      <c r="C130" s="77">
        <v>320.89</v>
      </c>
      <c r="D130" s="53">
        <v>333.2</v>
      </c>
      <c r="E130" s="50">
        <f t="shared" si="1"/>
        <v>1.0383620555330486</v>
      </c>
    </row>
    <row r="131" spans="1:5" ht="19.899999999999999" customHeight="1">
      <c r="A131" s="24" t="s">
        <v>483</v>
      </c>
      <c r="B131" s="24" t="s">
        <v>157</v>
      </c>
      <c r="C131" s="77">
        <v>272.590507</v>
      </c>
      <c r="D131" s="53">
        <v>0</v>
      </c>
      <c r="E131" s="50">
        <f t="shared" si="1"/>
        <v>0</v>
      </c>
    </row>
    <row r="132" spans="1:5" ht="19.899999999999999" customHeight="1">
      <c r="A132" s="24" t="s">
        <v>484</v>
      </c>
      <c r="B132" s="24" t="s">
        <v>485</v>
      </c>
      <c r="C132" s="77">
        <v>272.58999999999997</v>
      </c>
      <c r="D132" s="53">
        <v>0</v>
      </c>
      <c r="E132" s="50">
        <f t="shared" si="1"/>
        <v>0</v>
      </c>
    </row>
    <row r="133" spans="1:5" ht="19.899999999999999" customHeight="1">
      <c r="A133" s="25" t="s">
        <v>486</v>
      </c>
      <c r="B133" s="25" t="s">
        <v>487</v>
      </c>
      <c r="C133" s="77">
        <v>272.58999999999997</v>
      </c>
      <c r="D133" s="53">
        <v>0</v>
      </c>
      <c r="E133" s="50">
        <f t="shared" ref="E133:E142" si="2">D133/C133</f>
        <v>0</v>
      </c>
    </row>
    <row r="134" spans="1:5" ht="19.899999999999999" customHeight="1">
      <c r="A134" s="24" t="s">
        <v>393</v>
      </c>
      <c r="B134" s="24" t="s">
        <v>394</v>
      </c>
      <c r="C134" s="52">
        <v>0</v>
      </c>
      <c r="D134" s="52">
        <v>0</v>
      </c>
      <c r="E134" s="50">
        <v>0</v>
      </c>
    </row>
    <row r="135" spans="1:5" ht="19.899999999999999" customHeight="1">
      <c r="A135" s="24" t="s">
        <v>395</v>
      </c>
      <c r="B135" s="24" t="s">
        <v>394</v>
      </c>
      <c r="C135" s="52">
        <v>0</v>
      </c>
      <c r="D135" s="52">
        <v>0</v>
      </c>
      <c r="E135" s="50">
        <v>0</v>
      </c>
    </row>
    <row r="136" spans="1:5" ht="19.899999999999999" customHeight="1">
      <c r="A136" s="25" t="s">
        <v>396</v>
      </c>
      <c r="B136" s="25" t="s">
        <v>394</v>
      </c>
      <c r="C136" s="53">
        <v>0</v>
      </c>
      <c r="D136" s="53">
        <v>0</v>
      </c>
      <c r="E136" s="50">
        <v>0</v>
      </c>
    </row>
    <row r="137" spans="1:5" ht="19.899999999999999" customHeight="1">
      <c r="A137" s="71" t="s">
        <v>44</v>
      </c>
      <c r="B137" s="71"/>
      <c r="C137" s="52">
        <f>C4+C25+C30+C33+C38+C69+C82+C98+C119+C124+C127+C131+C134+C90</f>
        <v>106343.75174200001</v>
      </c>
      <c r="D137" s="52">
        <v>104917.65399999999</v>
      </c>
      <c r="E137" s="50">
        <f t="shared" si="2"/>
        <v>0.98658973641009151</v>
      </c>
    </row>
    <row r="138" spans="1:5" ht="19.899999999999999" customHeight="1">
      <c r="A138" s="71" t="s">
        <v>45</v>
      </c>
      <c r="B138" s="71"/>
      <c r="C138" s="52"/>
      <c r="D138" s="52"/>
      <c r="E138" s="50"/>
    </row>
    <row r="139" spans="1:5" ht="19.899999999999999" customHeight="1">
      <c r="A139" s="71" t="s">
        <v>46</v>
      </c>
      <c r="B139" s="71"/>
      <c r="C139" s="52">
        <v>1229.7734</v>
      </c>
      <c r="D139" s="52">
        <v>0</v>
      </c>
      <c r="E139" s="50">
        <f t="shared" si="2"/>
        <v>0</v>
      </c>
    </row>
    <row r="140" spans="1:5" ht="19.899999999999999" customHeight="1">
      <c r="A140" s="71" t="s">
        <v>47</v>
      </c>
      <c r="B140" s="71"/>
      <c r="C140" s="52">
        <v>16931.960599999999</v>
      </c>
      <c r="D140" s="52">
        <v>0</v>
      </c>
      <c r="E140" s="50">
        <f t="shared" si="2"/>
        <v>0</v>
      </c>
    </row>
    <row r="141" spans="1:5" ht="19.899999999999999" customHeight="1">
      <c r="A141" s="71" t="s">
        <v>48</v>
      </c>
      <c r="B141" s="71"/>
      <c r="C141" s="52">
        <v>8511.6</v>
      </c>
      <c r="D141" s="52">
        <v>0</v>
      </c>
      <c r="E141" s="50">
        <f t="shared" si="2"/>
        <v>0</v>
      </c>
    </row>
    <row r="142" spans="1:5" ht="19.899999999999999" customHeight="1">
      <c r="A142" s="71" t="s">
        <v>36</v>
      </c>
      <c r="B142" s="71"/>
      <c r="C142" s="52">
        <f>C137+C138+C139+C140+C141</f>
        <v>133017.08574200002</v>
      </c>
      <c r="D142" s="52">
        <f>D137</f>
        <v>104917.65399999999</v>
      </c>
      <c r="E142" s="50">
        <f t="shared" si="2"/>
        <v>0.78875321478248517</v>
      </c>
    </row>
  </sheetData>
  <mergeCells count="7">
    <mergeCell ref="A141:B141"/>
    <mergeCell ref="A142:B142"/>
    <mergeCell ref="A1:E1"/>
    <mergeCell ref="A137:B137"/>
    <mergeCell ref="A138:B138"/>
    <mergeCell ref="A139:B139"/>
    <mergeCell ref="A140:B140"/>
  </mergeCells>
  <phoneticPr fontId="12" type="noConversion"/>
  <pageMargins left="0.11811023622047245" right="0.11811023622047245" top="0.11811023622047245" bottom="0.11811023622047245" header="0" footer="0"/>
  <pageSetup paperSize="9" scale="90" orientation="portrait" r:id="rId1"/>
</worksheet>
</file>

<file path=xl/worksheets/sheet17.xml><?xml version="1.0" encoding="utf-8"?>
<worksheet xmlns="http://schemas.openxmlformats.org/spreadsheetml/2006/main" xmlns:r="http://schemas.openxmlformats.org/officeDocument/2006/relationships">
  <sheetPr>
    <pageSetUpPr fitToPage="1"/>
  </sheetPr>
  <dimension ref="A1:E31"/>
  <sheetViews>
    <sheetView topLeftCell="A16" workbookViewId="0">
      <selection activeCell="C22" sqref="C22"/>
    </sheetView>
  </sheetViews>
  <sheetFormatPr defaultColWidth="10" defaultRowHeight="13.5"/>
  <cols>
    <col min="1" max="1" width="40.125" customWidth="1"/>
    <col min="2" max="4" width="19.5" customWidth="1"/>
    <col min="5" max="5" width="64.625" customWidth="1"/>
    <col min="6" max="6" width="9.75" customWidth="1"/>
  </cols>
  <sheetData>
    <row r="1" spans="1:5" ht="36.950000000000003" customHeight="1">
      <c r="A1" s="65" t="s">
        <v>16</v>
      </c>
      <c r="B1" s="65"/>
      <c r="C1" s="65"/>
      <c r="D1" s="65"/>
    </row>
    <row r="2" spans="1:5" ht="19.899999999999999" customHeight="1">
      <c r="A2" s="4"/>
      <c r="B2" s="4"/>
      <c r="C2" s="5"/>
      <c r="D2" s="5" t="s">
        <v>27</v>
      </c>
    </row>
    <row r="3" spans="1:5" ht="33.200000000000003" customHeight="1">
      <c r="A3" s="6" t="s">
        <v>38</v>
      </c>
      <c r="B3" s="6" t="s">
        <v>163</v>
      </c>
      <c r="C3" s="6" t="s">
        <v>164</v>
      </c>
      <c r="D3" s="6" t="s">
        <v>165</v>
      </c>
      <c r="E3" s="6" t="s">
        <v>49</v>
      </c>
    </row>
    <row r="4" spans="1:5" ht="25.7" customHeight="1">
      <c r="A4" s="10" t="s">
        <v>50</v>
      </c>
      <c r="B4" s="8">
        <v>2909.58</v>
      </c>
      <c r="C4" s="9">
        <v>2978.76</v>
      </c>
      <c r="D4" s="51">
        <f>C4/B4</f>
        <v>1.0237766275544924</v>
      </c>
      <c r="E4" s="16" t="s">
        <v>51</v>
      </c>
    </row>
    <row r="5" spans="1:5" ht="25.7" customHeight="1">
      <c r="A5" s="7" t="s">
        <v>52</v>
      </c>
      <c r="B5" s="8">
        <v>1915.5</v>
      </c>
      <c r="C5" s="9">
        <v>1870.14</v>
      </c>
      <c r="D5" s="51">
        <f t="shared" ref="D5:D30" si="0">C5/B5</f>
        <v>0.97631949882537206</v>
      </c>
      <c r="E5" s="16" t="s">
        <v>53</v>
      </c>
    </row>
    <row r="6" spans="1:5" ht="25.7" customHeight="1">
      <c r="A6" s="7" t="s">
        <v>54</v>
      </c>
      <c r="B6" s="8">
        <v>354.16397499999999</v>
      </c>
      <c r="C6" s="9">
        <v>452.67</v>
      </c>
      <c r="D6" s="51">
        <f t="shared" si="0"/>
        <v>1.2781367726630017</v>
      </c>
      <c r="E6" s="16" t="s">
        <v>55</v>
      </c>
    </row>
    <row r="7" spans="1:5" ht="25.7" customHeight="1">
      <c r="A7" s="7" t="s">
        <v>56</v>
      </c>
      <c r="B7" s="8">
        <v>266.27999999999997</v>
      </c>
      <c r="C7" s="9">
        <v>225.84</v>
      </c>
      <c r="D7" s="51">
        <f t="shared" si="0"/>
        <v>0.84812978819287976</v>
      </c>
      <c r="E7" s="16" t="s">
        <v>57</v>
      </c>
    </row>
    <row r="8" spans="1:5" ht="25.7" customHeight="1">
      <c r="A8" s="7" t="s">
        <v>58</v>
      </c>
      <c r="B8" s="8">
        <v>373.64</v>
      </c>
      <c r="C8" s="9">
        <v>430.11</v>
      </c>
      <c r="D8" s="51">
        <f t="shared" si="0"/>
        <v>1.1511347821432396</v>
      </c>
      <c r="E8" s="16" t="s">
        <v>59</v>
      </c>
    </row>
    <row r="9" spans="1:5" ht="25.7" customHeight="1">
      <c r="A9" s="10" t="s">
        <v>60</v>
      </c>
      <c r="B9" s="8">
        <v>407.4</v>
      </c>
      <c r="C9" s="9">
        <v>467.05</v>
      </c>
      <c r="D9" s="51">
        <f t="shared" si="0"/>
        <v>1.1464162984781543</v>
      </c>
      <c r="E9" s="16" t="s">
        <v>61</v>
      </c>
    </row>
    <row r="10" spans="1:5" ht="25.7" customHeight="1">
      <c r="A10" s="7" t="s">
        <v>62</v>
      </c>
      <c r="B10" s="8">
        <v>402.06</v>
      </c>
      <c r="C10" s="9">
        <v>467.05</v>
      </c>
      <c r="D10" s="51">
        <f t="shared" si="0"/>
        <v>1.1616425409142914</v>
      </c>
      <c r="E10" s="16" t="s">
        <v>63</v>
      </c>
    </row>
    <row r="11" spans="1:5" ht="25.7" customHeight="1">
      <c r="A11" s="7" t="s">
        <v>64</v>
      </c>
      <c r="B11" s="8">
        <v>0</v>
      </c>
      <c r="C11" s="9">
        <v>467.05</v>
      </c>
      <c r="D11" s="51">
        <v>0</v>
      </c>
      <c r="E11" s="16" t="s">
        <v>65</v>
      </c>
    </row>
    <row r="12" spans="1:5" ht="25.7" customHeight="1">
      <c r="A12" s="7" t="s">
        <v>66</v>
      </c>
      <c r="B12" s="8">
        <v>0</v>
      </c>
      <c r="C12" s="9">
        <v>467.05</v>
      </c>
      <c r="D12" s="51">
        <v>0</v>
      </c>
      <c r="E12" s="16" t="s">
        <v>67</v>
      </c>
    </row>
    <row r="13" spans="1:5" ht="25.7" customHeight="1">
      <c r="A13" s="7" t="s">
        <v>68</v>
      </c>
      <c r="B13" s="8">
        <v>0</v>
      </c>
      <c r="C13" s="9">
        <v>467.05</v>
      </c>
      <c r="D13" s="51">
        <v>0</v>
      </c>
      <c r="E13" s="16" t="s">
        <v>69</v>
      </c>
    </row>
    <row r="14" spans="1:5" ht="25.7" customHeight="1">
      <c r="A14" s="7" t="s">
        <v>70</v>
      </c>
      <c r="B14" s="8">
        <v>0</v>
      </c>
      <c r="C14" s="9">
        <v>467.05</v>
      </c>
      <c r="D14" s="51">
        <v>0</v>
      </c>
      <c r="E14" s="16" t="s">
        <v>71</v>
      </c>
    </row>
    <row r="15" spans="1:5" ht="25.7" customHeight="1">
      <c r="A15" s="7" t="s">
        <v>72</v>
      </c>
      <c r="B15" s="8">
        <v>0</v>
      </c>
      <c r="C15" s="9">
        <v>467.05</v>
      </c>
      <c r="D15" s="51">
        <v>0</v>
      </c>
      <c r="E15" s="16" t="s">
        <v>73</v>
      </c>
    </row>
    <row r="16" spans="1:5" ht="25.7" customHeight="1">
      <c r="A16" s="7" t="s">
        <v>74</v>
      </c>
      <c r="B16" s="8">
        <v>0</v>
      </c>
      <c r="C16" s="9">
        <v>467.05</v>
      </c>
      <c r="D16" s="51">
        <v>0</v>
      </c>
      <c r="E16" s="16" t="s">
        <v>75</v>
      </c>
    </row>
    <row r="17" spans="1:5" ht="25.7" customHeight="1">
      <c r="A17" s="7" t="s">
        <v>76</v>
      </c>
      <c r="B17" s="8">
        <v>5.34</v>
      </c>
      <c r="C17" s="9">
        <v>467.05</v>
      </c>
      <c r="D17" s="51">
        <f t="shared" si="0"/>
        <v>87.462546816479403</v>
      </c>
      <c r="E17" s="16" t="s">
        <v>77</v>
      </c>
    </row>
    <row r="18" spans="1:5" ht="25.7" customHeight="1">
      <c r="A18" s="7" t="s">
        <v>78</v>
      </c>
      <c r="B18" s="8">
        <v>0</v>
      </c>
      <c r="C18" s="9">
        <v>467.05</v>
      </c>
      <c r="D18" s="51">
        <v>0</v>
      </c>
      <c r="E18" s="16" t="s">
        <v>79</v>
      </c>
    </row>
    <row r="19" spans="1:5" ht="25.7" customHeight="1">
      <c r="A19" s="7" t="s">
        <v>80</v>
      </c>
      <c r="B19" s="8">
        <v>0</v>
      </c>
      <c r="C19" s="9">
        <v>467.05</v>
      </c>
      <c r="D19" s="51">
        <v>0</v>
      </c>
      <c r="E19" s="16" t="s">
        <v>81</v>
      </c>
    </row>
    <row r="20" spans="1:5" ht="25.7" customHeight="1">
      <c r="A20" s="10" t="s">
        <v>82</v>
      </c>
      <c r="B20" s="8">
        <v>1.65</v>
      </c>
      <c r="C20" s="9">
        <v>47.38</v>
      </c>
      <c r="D20" s="51">
        <f t="shared" si="0"/>
        <v>28.715151515151518</v>
      </c>
      <c r="E20" s="16" t="s">
        <v>83</v>
      </c>
    </row>
    <row r="21" spans="1:5" ht="25.7" customHeight="1">
      <c r="A21" s="7" t="s">
        <v>84</v>
      </c>
      <c r="B21" s="8">
        <v>1.6526000000000001</v>
      </c>
      <c r="C21" s="9">
        <v>47.38</v>
      </c>
      <c r="D21" s="51">
        <f t="shared" si="0"/>
        <v>28.669974585501635</v>
      </c>
      <c r="E21" s="16" t="s">
        <v>85</v>
      </c>
    </row>
    <row r="22" spans="1:5" ht="25.7" customHeight="1">
      <c r="A22" s="7" t="s">
        <v>86</v>
      </c>
      <c r="B22" s="8">
        <v>0</v>
      </c>
      <c r="C22" s="9">
        <v>0</v>
      </c>
      <c r="D22" s="51">
        <v>0</v>
      </c>
      <c r="E22" s="16" t="s">
        <v>87</v>
      </c>
    </row>
    <row r="23" spans="1:5" ht="25.7" customHeight="1">
      <c r="A23" s="10" t="s">
        <v>88</v>
      </c>
      <c r="B23" s="8">
        <v>5455.1561349999993</v>
      </c>
      <c r="C23" s="9">
        <v>6189.76</v>
      </c>
      <c r="D23" s="51">
        <f t="shared" si="0"/>
        <v>1.1346622987171386</v>
      </c>
      <c r="E23" s="16" t="s">
        <v>89</v>
      </c>
    </row>
    <row r="24" spans="1:5" ht="25.7" customHeight="1">
      <c r="A24" s="7" t="s">
        <v>90</v>
      </c>
      <c r="B24" s="8">
        <v>5106.6361349999997</v>
      </c>
      <c r="C24" s="9">
        <v>5734.79</v>
      </c>
      <c r="D24" s="51">
        <f t="shared" si="0"/>
        <v>1.1230073669621266</v>
      </c>
      <c r="E24" s="16" t="s">
        <v>91</v>
      </c>
    </row>
    <row r="25" spans="1:5" ht="25.7" customHeight="1">
      <c r="A25" s="7" t="s">
        <v>92</v>
      </c>
      <c r="B25" s="8">
        <v>348.52</v>
      </c>
      <c r="C25" s="9">
        <v>454.97</v>
      </c>
      <c r="D25" s="51">
        <f t="shared" si="0"/>
        <v>1.3054344083553313</v>
      </c>
      <c r="E25" s="16" t="s">
        <v>93</v>
      </c>
    </row>
    <row r="26" spans="1:5" ht="25.7" customHeight="1">
      <c r="A26" s="10" t="s">
        <v>94</v>
      </c>
      <c r="B26" s="8">
        <v>0</v>
      </c>
      <c r="C26" s="9">
        <v>2.5</v>
      </c>
      <c r="D26" s="51">
        <v>0</v>
      </c>
      <c r="E26" s="16" t="s">
        <v>95</v>
      </c>
    </row>
    <row r="27" spans="1:5" ht="25.7" customHeight="1">
      <c r="A27" s="7" t="s">
        <v>96</v>
      </c>
      <c r="B27" s="8">
        <v>0</v>
      </c>
      <c r="C27" s="9">
        <v>2.5</v>
      </c>
      <c r="D27" s="51">
        <v>0</v>
      </c>
      <c r="E27" s="16" t="s">
        <v>97</v>
      </c>
    </row>
    <row r="28" spans="1:5" ht="25.7" customHeight="1">
      <c r="A28" s="10" t="s">
        <v>98</v>
      </c>
      <c r="B28" s="8">
        <v>51.849999999999994</v>
      </c>
      <c r="C28" s="9">
        <v>460</v>
      </c>
      <c r="D28" s="51">
        <f t="shared" si="0"/>
        <v>8.871745419479268</v>
      </c>
      <c r="E28" s="16" t="s">
        <v>99</v>
      </c>
    </row>
    <row r="29" spans="1:5" ht="25.7" customHeight="1">
      <c r="A29" s="7" t="s">
        <v>100</v>
      </c>
      <c r="B29" s="8">
        <v>0</v>
      </c>
      <c r="C29" s="9">
        <v>460</v>
      </c>
      <c r="D29" s="51">
        <v>0</v>
      </c>
      <c r="E29" s="16" t="s">
        <v>101</v>
      </c>
    </row>
    <row r="30" spans="1:5" ht="25.7" customHeight="1">
      <c r="A30" s="10" t="s">
        <v>102</v>
      </c>
      <c r="B30" s="8">
        <v>8825.6361349999988</v>
      </c>
      <c r="C30" s="9">
        <v>10145.450000000001</v>
      </c>
      <c r="D30" s="51">
        <f t="shared" si="0"/>
        <v>1.1495431994715928</v>
      </c>
      <c r="E30" s="16"/>
    </row>
    <row r="31" spans="1:5" ht="31.35" customHeight="1">
      <c r="A31" s="72" t="s">
        <v>397</v>
      </c>
      <c r="B31" s="72"/>
      <c r="C31" s="72"/>
      <c r="D31" s="72"/>
      <c r="E31" s="72"/>
    </row>
  </sheetData>
  <mergeCells count="2">
    <mergeCell ref="A1:D1"/>
    <mergeCell ref="A31:E31"/>
  </mergeCells>
  <phoneticPr fontId="12" type="noConversion"/>
  <pageMargins left="0.74803149606299213" right="0.74803149606299213" top="0.27559055118110237" bottom="0.27559055118110237" header="0" footer="0"/>
  <pageSetup paperSize="9" scale="67" orientation="landscape" r:id="rId1"/>
</worksheet>
</file>

<file path=xl/worksheets/sheet18.xml><?xml version="1.0" encoding="utf-8"?>
<worksheet xmlns="http://schemas.openxmlformats.org/spreadsheetml/2006/main" xmlns:r="http://schemas.openxmlformats.org/officeDocument/2006/relationships">
  <sheetPr>
    <pageSetUpPr fitToPage="1"/>
  </sheetPr>
  <dimension ref="A1:D7"/>
  <sheetViews>
    <sheetView workbookViewId="0">
      <selection activeCell="D27" sqref="D27"/>
    </sheetView>
  </sheetViews>
  <sheetFormatPr defaultColWidth="10" defaultRowHeight="13.5"/>
  <cols>
    <col min="1" max="1" width="40.125" customWidth="1"/>
    <col min="2" max="4" width="19.5" customWidth="1"/>
    <col min="5" max="5" width="9.75" customWidth="1"/>
  </cols>
  <sheetData>
    <row r="1" spans="1:4" ht="36.950000000000003" customHeight="1">
      <c r="A1" s="65" t="s">
        <v>17</v>
      </c>
      <c r="B1" s="65"/>
      <c r="C1" s="65"/>
      <c r="D1" s="65"/>
    </row>
    <row r="2" spans="1:4" ht="19.899999999999999" customHeight="1">
      <c r="A2" s="4"/>
      <c r="B2" s="4"/>
      <c r="C2" s="5"/>
      <c r="D2" s="5" t="s">
        <v>27</v>
      </c>
    </row>
    <row r="3" spans="1:4" ht="33.200000000000003" customHeight="1">
      <c r="A3" s="6" t="s">
        <v>104</v>
      </c>
      <c r="B3" s="6" t="s">
        <v>163</v>
      </c>
      <c r="C3" s="6" t="s">
        <v>164</v>
      </c>
      <c r="D3" s="6" t="s">
        <v>165</v>
      </c>
    </row>
    <row r="4" spans="1:4" ht="25.7" customHeight="1">
      <c r="A4" s="7" t="s">
        <v>105</v>
      </c>
      <c r="B4" s="78">
        <v>2513.81</v>
      </c>
      <c r="C4" s="78">
        <v>0</v>
      </c>
      <c r="D4" s="51">
        <f>C4/B4</f>
        <v>0</v>
      </c>
    </row>
    <row r="5" spans="1:4" ht="25.7" customHeight="1">
      <c r="A5" s="7" t="s">
        <v>106</v>
      </c>
      <c r="B5" s="78">
        <v>664.56</v>
      </c>
      <c r="C5" s="78">
        <v>1510.9467360000001</v>
      </c>
      <c r="D5" s="51">
        <f t="shared" ref="D5:D7" si="0">C5/B5</f>
        <v>2.2736046948356812</v>
      </c>
    </row>
    <row r="6" spans="1:4" ht="25.7" customHeight="1">
      <c r="A6" s="7"/>
      <c r="B6" s="78"/>
      <c r="C6" s="78"/>
      <c r="D6" s="51"/>
    </row>
    <row r="7" spans="1:4" ht="25.7" customHeight="1">
      <c r="A7" s="10" t="s">
        <v>107</v>
      </c>
      <c r="B7" s="78">
        <f>B4+B5</f>
        <v>3178.37</v>
      </c>
      <c r="C7" s="78">
        <f>C4+C5</f>
        <v>1510.9467360000001</v>
      </c>
      <c r="D7" s="51">
        <f t="shared" si="0"/>
        <v>0.47538415477115631</v>
      </c>
    </row>
  </sheetData>
  <mergeCells count="1">
    <mergeCell ref="A1:D1"/>
  </mergeCells>
  <phoneticPr fontId="12" type="noConversion"/>
  <pageMargins left="0.74803149606299213" right="0.74803149606299213" top="0.27559055118110237" bottom="0.27559055118110237" header="0" footer="0"/>
  <pageSetup paperSize="9" orientation="landscape" r:id="rId1"/>
</worksheet>
</file>

<file path=xl/worksheets/sheet19.xml><?xml version="1.0" encoding="utf-8"?>
<worksheet xmlns="http://schemas.openxmlformats.org/spreadsheetml/2006/main" xmlns:r="http://schemas.openxmlformats.org/officeDocument/2006/relationships">
  <dimension ref="A1:E19"/>
  <sheetViews>
    <sheetView workbookViewId="0">
      <selection activeCell="C26" sqref="C26"/>
    </sheetView>
  </sheetViews>
  <sheetFormatPr defaultColWidth="10" defaultRowHeight="13.5"/>
  <cols>
    <col min="1" max="1" width="10.875" customWidth="1"/>
    <col min="2" max="2" width="42.375" customWidth="1"/>
    <col min="3" max="5" width="19.5" customWidth="1"/>
    <col min="6" max="8" width="9.75" customWidth="1"/>
  </cols>
  <sheetData>
    <row r="1" spans="1:5" ht="36.950000000000003" customHeight="1">
      <c r="A1" s="65" t="s">
        <v>18</v>
      </c>
      <c r="B1" s="65"/>
      <c r="C1" s="65"/>
      <c r="D1" s="65"/>
      <c r="E1" s="65"/>
    </row>
    <row r="2" spans="1:5" ht="19.899999999999999" customHeight="1">
      <c r="B2" s="4"/>
      <c r="C2" s="4"/>
      <c r="D2" s="4"/>
      <c r="E2" s="5" t="s">
        <v>27</v>
      </c>
    </row>
    <row r="3" spans="1:5" ht="33.950000000000003" customHeight="1">
      <c r="A3" s="6" t="s">
        <v>37</v>
      </c>
      <c r="B3" s="6" t="s">
        <v>38</v>
      </c>
      <c r="C3" s="6" t="s">
        <v>163</v>
      </c>
      <c r="D3" s="6" t="s">
        <v>164</v>
      </c>
      <c r="E3" s="6" t="s">
        <v>165</v>
      </c>
    </row>
    <row r="4" spans="1:5" ht="22.5" customHeight="1">
      <c r="A4" s="41">
        <v>208</v>
      </c>
      <c r="B4" s="13" t="s">
        <v>109</v>
      </c>
      <c r="C4" s="54">
        <v>13.32</v>
      </c>
      <c r="D4" s="54">
        <v>0</v>
      </c>
      <c r="E4" s="56">
        <f>D4/C4</f>
        <v>0</v>
      </c>
    </row>
    <row r="5" spans="1:5" ht="18" customHeight="1">
      <c r="A5" s="41">
        <v>20822</v>
      </c>
      <c r="B5" s="13" t="s">
        <v>110</v>
      </c>
      <c r="C5" s="54">
        <v>13.32</v>
      </c>
      <c r="D5" s="54">
        <v>0</v>
      </c>
      <c r="E5" s="56">
        <f t="shared" ref="E5:E19" si="0">D5/C5</f>
        <v>0</v>
      </c>
    </row>
    <row r="6" spans="1:5" ht="24" customHeight="1">
      <c r="A6" s="14">
        <v>2082201</v>
      </c>
      <c r="B6" s="15" t="s">
        <v>111</v>
      </c>
      <c r="C6" s="55">
        <v>13.32</v>
      </c>
      <c r="D6" s="54">
        <v>0</v>
      </c>
      <c r="E6" s="56">
        <f t="shared" si="0"/>
        <v>0</v>
      </c>
    </row>
    <row r="7" spans="1:5" ht="19.899999999999999" customHeight="1">
      <c r="A7" s="24" t="s">
        <v>327</v>
      </c>
      <c r="B7" s="24" t="s">
        <v>112</v>
      </c>
      <c r="C7" s="52">
        <v>3147.77</v>
      </c>
      <c r="D7" s="52">
        <v>1479.9467360000001</v>
      </c>
      <c r="E7" s="56">
        <f t="shared" si="0"/>
        <v>0.47015720208274431</v>
      </c>
    </row>
    <row r="8" spans="1:5" ht="19.899999999999999" customHeight="1">
      <c r="A8" s="24" t="s">
        <v>398</v>
      </c>
      <c r="B8" s="24" t="s">
        <v>113</v>
      </c>
      <c r="C8" s="52">
        <v>3147.77</v>
      </c>
      <c r="D8" s="52">
        <v>1479.9467360000001</v>
      </c>
      <c r="E8" s="56">
        <f t="shared" si="0"/>
        <v>0.47015720208274431</v>
      </c>
    </row>
    <row r="9" spans="1:5" ht="19.899999999999999" customHeight="1">
      <c r="A9" s="25" t="s">
        <v>399</v>
      </c>
      <c r="B9" s="25" t="s">
        <v>114</v>
      </c>
      <c r="C9" s="52">
        <v>2790.64</v>
      </c>
      <c r="D9" s="53">
        <v>914.07759999999996</v>
      </c>
      <c r="E9" s="56">
        <f t="shared" si="0"/>
        <v>0.32755124272568298</v>
      </c>
    </row>
    <row r="10" spans="1:5" ht="19.899999999999999" customHeight="1">
      <c r="A10" s="25">
        <v>2120814</v>
      </c>
      <c r="B10" s="25" t="s">
        <v>526</v>
      </c>
      <c r="C10" s="52">
        <v>40.9</v>
      </c>
      <c r="D10" s="53">
        <v>0</v>
      </c>
      <c r="E10" s="56">
        <f t="shared" si="0"/>
        <v>0</v>
      </c>
    </row>
    <row r="11" spans="1:5" ht="19.899999999999999" customHeight="1">
      <c r="A11" s="25" t="s">
        <v>400</v>
      </c>
      <c r="B11" s="25" t="s">
        <v>115</v>
      </c>
      <c r="C11" s="52">
        <v>316.23</v>
      </c>
      <c r="D11" s="53">
        <v>565.86913600000003</v>
      </c>
      <c r="E11" s="56">
        <f t="shared" si="0"/>
        <v>1.7894226860196691</v>
      </c>
    </row>
    <row r="12" spans="1:5" ht="19.899999999999999" customHeight="1">
      <c r="A12" s="24" t="s">
        <v>393</v>
      </c>
      <c r="B12" s="24" t="s">
        <v>394</v>
      </c>
      <c r="C12" s="52">
        <v>17.28</v>
      </c>
      <c r="D12" s="52">
        <v>31</v>
      </c>
      <c r="E12" s="56">
        <f t="shared" si="0"/>
        <v>1.7939814814814814</v>
      </c>
    </row>
    <row r="13" spans="1:5" ht="19.899999999999999" customHeight="1">
      <c r="A13" s="24" t="s">
        <v>401</v>
      </c>
      <c r="B13" s="24" t="s">
        <v>402</v>
      </c>
      <c r="C13" s="52">
        <v>17.28</v>
      </c>
      <c r="D13" s="52">
        <v>31</v>
      </c>
      <c r="E13" s="56">
        <f t="shared" si="0"/>
        <v>1.7939814814814814</v>
      </c>
    </row>
    <row r="14" spans="1:5" ht="19.899999999999999" customHeight="1">
      <c r="A14" s="25" t="s">
        <v>403</v>
      </c>
      <c r="B14" s="25" t="s">
        <v>404</v>
      </c>
      <c r="C14" s="52">
        <v>17.28</v>
      </c>
      <c r="D14" s="53">
        <v>31</v>
      </c>
      <c r="E14" s="56">
        <f t="shared" si="0"/>
        <v>1.7939814814814814</v>
      </c>
    </row>
    <row r="15" spans="1:5" ht="19.899999999999999" customHeight="1">
      <c r="A15" s="24" t="s">
        <v>395</v>
      </c>
      <c r="B15" s="24" t="s">
        <v>394</v>
      </c>
      <c r="C15" s="52">
        <v>0</v>
      </c>
      <c r="D15" s="52">
        <v>0</v>
      </c>
      <c r="E15" s="56">
        <v>0</v>
      </c>
    </row>
    <row r="16" spans="1:5" ht="19.899999999999999" customHeight="1">
      <c r="A16" s="25" t="s">
        <v>396</v>
      </c>
      <c r="B16" s="25" t="s">
        <v>394</v>
      </c>
      <c r="C16" s="52">
        <v>0</v>
      </c>
      <c r="D16" s="53">
        <v>0</v>
      </c>
      <c r="E16" s="56">
        <v>0</v>
      </c>
    </row>
    <row r="17" spans="1:5" ht="19.899999999999999" customHeight="1">
      <c r="A17" s="71" t="s">
        <v>45</v>
      </c>
      <c r="B17" s="71"/>
      <c r="C17" s="53"/>
      <c r="D17" s="79"/>
      <c r="E17" s="56"/>
    </row>
    <row r="18" spans="1:5" ht="19.899999999999999" customHeight="1">
      <c r="A18" s="71" t="s">
        <v>47</v>
      </c>
      <c r="B18" s="71"/>
      <c r="C18" s="52"/>
      <c r="D18" s="52"/>
      <c r="E18" s="56"/>
    </row>
    <row r="19" spans="1:5" ht="19.899999999999999" customHeight="1">
      <c r="A19" s="71" t="s">
        <v>116</v>
      </c>
      <c r="B19" s="71"/>
      <c r="C19" s="52">
        <f>C4+C7+C12</f>
        <v>3178.3700000000003</v>
      </c>
      <c r="D19" s="52">
        <v>1510.9467360000001</v>
      </c>
      <c r="E19" s="56">
        <f t="shared" si="0"/>
        <v>0.47538415477115625</v>
      </c>
    </row>
  </sheetData>
  <mergeCells count="4">
    <mergeCell ref="A1:E1"/>
    <mergeCell ref="A17:B17"/>
    <mergeCell ref="A18:B18"/>
    <mergeCell ref="A19:B19"/>
  </mergeCells>
  <phoneticPr fontId="12" type="noConversion"/>
  <pageMargins left="0.11800000071525574" right="0.11800000071525574" top="0.11800000071525574" bottom="0.11800000071525574" header="0" footer="0"/>
  <pageSetup paperSize="9"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G21"/>
  <sheetViews>
    <sheetView workbookViewId="0">
      <selection activeCell="A25" sqref="A25"/>
    </sheetView>
  </sheetViews>
  <sheetFormatPr defaultColWidth="10" defaultRowHeight="13.5"/>
  <cols>
    <col min="1" max="1" width="40.125" customWidth="1"/>
    <col min="2" max="5" width="19.5" customWidth="1"/>
    <col min="6" max="6" width="9.75" customWidth="1"/>
    <col min="7" max="7" width="16.125" bestFit="1" customWidth="1"/>
  </cols>
  <sheetData>
    <row r="1" spans="1:7" ht="36.950000000000003" customHeight="1">
      <c r="A1" s="65" t="s">
        <v>1</v>
      </c>
      <c r="B1" s="65"/>
      <c r="C1" s="65"/>
      <c r="D1" s="65"/>
      <c r="E1" s="65"/>
    </row>
    <row r="2" spans="1:7" ht="19.899999999999999" customHeight="1">
      <c r="A2" s="4"/>
      <c r="B2" s="4"/>
      <c r="C2" s="4"/>
      <c r="D2" s="5"/>
      <c r="E2" s="5" t="s">
        <v>27</v>
      </c>
    </row>
    <row r="3" spans="1:7" ht="33.200000000000003" customHeight="1">
      <c r="A3" s="6" t="s">
        <v>28</v>
      </c>
      <c r="B3" s="6" t="s">
        <v>29</v>
      </c>
      <c r="C3" s="6" t="s">
        <v>30</v>
      </c>
      <c r="D3" s="6" t="s">
        <v>31</v>
      </c>
      <c r="E3" s="6" t="s">
        <v>32</v>
      </c>
    </row>
    <row r="4" spans="1:7" ht="19.899999999999999" customHeight="1">
      <c r="A4" s="40" t="s">
        <v>521</v>
      </c>
      <c r="B4" s="55">
        <v>66800</v>
      </c>
      <c r="C4" s="55">
        <v>76084.046000000002</v>
      </c>
      <c r="D4" s="55">
        <v>76084.046000000002</v>
      </c>
      <c r="E4" s="39">
        <f>D4/C4</f>
        <v>1</v>
      </c>
    </row>
    <row r="5" spans="1:7" ht="19.899999999999999" customHeight="1">
      <c r="A5" s="40" t="s">
        <v>523</v>
      </c>
      <c r="B5" s="55">
        <v>37342.519999999997</v>
      </c>
      <c r="C5" s="55">
        <v>30259.705741999998</v>
      </c>
      <c r="D5" s="55">
        <v>30259.705741999998</v>
      </c>
      <c r="E5" s="39">
        <f t="shared" ref="E5:E12" si="0">D5/C5</f>
        <v>1</v>
      </c>
    </row>
    <row r="6" spans="1:7" ht="19.899999999999999" customHeight="1">
      <c r="A6" s="7"/>
      <c r="B6" s="55"/>
      <c r="C6" s="55"/>
      <c r="D6" s="55"/>
      <c r="E6" s="39"/>
    </row>
    <row r="7" spans="1:7" ht="19.899999999999999" customHeight="1">
      <c r="A7" s="7"/>
      <c r="B7" s="55"/>
      <c r="C7" s="55"/>
      <c r="D7" s="55"/>
      <c r="E7" s="39"/>
    </row>
    <row r="8" spans="1:7" ht="19.899999999999999" customHeight="1">
      <c r="A8" s="10" t="s">
        <v>33</v>
      </c>
      <c r="B8" s="55">
        <v>103477.96</v>
      </c>
      <c r="C8" s="55">
        <f>C4+C5</f>
        <v>106343.75174199999</v>
      </c>
      <c r="D8" s="55">
        <f>D4+D5</f>
        <v>106343.75174199999</v>
      </c>
      <c r="E8" s="39">
        <f t="shared" si="0"/>
        <v>1</v>
      </c>
      <c r="G8" s="42"/>
    </row>
    <row r="9" spans="1:7" ht="19.899999999999999" customHeight="1">
      <c r="A9" s="10" t="s">
        <v>34</v>
      </c>
      <c r="B9" s="55">
        <v>0</v>
      </c>
      <c r="C9" s="55">
        <v>14771.204</v>
      </c>
      <c r="D9" s="55">
        <v>14771.204</v>
      </c>
      <c r="E9" s="39"/>
    </row>
    <row r="10" spans="1:7" ht="19.899999999999999" customHeight="1">
      <c r="A10" s="10" t="s">
        <v>35</v>
      </c>
      <c r="B10" s="55">
        <v>0</v>
      </c>
      <c r="C10" s="55">
        <v>11902.13</v>
      </c>
      <c r="D10" s="55">
        <v>11902.13</v>
      </c>
      <c r="E10" s="39">
        <f t="shared" si="0"/>
        <v>1</v>
      </c>
    </row>
    <row r="11" spans="1:7" ht="19.899999999999999" customHeight="1">
      <c r="A11" s="7"/>
      <c r="B11" s="55"/>
      <c r="C11" s="55"/>
      <c r="D11" s="55"/>
      <c r="E11" s="39"/>
    </row>
    <row r="12" spans="1:7" ht="19.899999999999999" customHeight="1">
      <c r="A12" s="10" t="s">
        <v>36</v>
      </c>
      <c r="B12" s="55">
        <f>B8</f>
        <v>103477.96</v>
      </c>
      <c r="C12" s="55">
        <f>C8+C9+C10</f>
        <v>133017.085742</v>
      </c>
      <c r="D12" s="55">
        <f>D8+D9+D10</f>
        <v>133017.085742</v>
      </c>
      <c r="E12" s="39">
        <f t="shared" si="0"/>
        <v>1</v>
      </c>
    </row>
    <row r="16" spans="1:7">
      <c r="C16" s="42"/>
    </row>
    <row r="21" spans="2:2">
      <c r="B21" s="42"/>
    </row>
  </sheetData>
  <mergeCells count="1">
    <mergeCell ref="A1:E1"/>
  </mergeCells>
  <phoneticPr fontId="12" type="noConversion"/>
  <pageMargins left="0.74803149606299213" right="0.74803149606299213" top="0.27559055118110237" bottom="0.27559055118110237" header="0" footer="0"/>
  <pageSetup paperSize="9" orientation="landscape" r:id="rId1"/>
</worksheet>
</file>

<file path=xl/worksheets/sheet20.xml><?xml version="1.0" encoding="utf-8"?>
<worksheet xmlns="http://schemas.openxmlformats.org/spreadsheetml/2006/main" xmlns:r="http://schemas.openxmlformats.org/officeDocument/2006/relationships">
  <sheetPr>
    <pageSetUpPr fitToPage="1"/>
  </sheetPr>
  <dimension ref="A1:D9"/>
  <sheetViews>
    <sheetView workbookViewId="0">
      <selection activeCell="D24" sqref="D24"/>
    </sheetView>
  </sheetViews>
  <sheetFormatPr defaultColWidth="10" defaultRowHeight="13.5"/>
  <cols>
    <col min="1" max="1" width="40.125" customWidth="1"/>
    <col min="2" max="4" width="19.5" customWidth="1"/>
    <col min="5" max="5" width="9.75" customWidth="1"/>
  </cols>
  <sheetData>
    <row r="1" spans="1:4" ht="36.950000000000003" customHeight="1">
      <c r="A1" s="65" t="s">
        <v>19</v>
      </c>
      <c r="B1" s="65"/>
      <c r="C1" s="65"/>
      <c r="D1" s="65"/>
    </row>
    <row r="2" spans="1:4" ht="19.899999999999999" customHeight="1">
      <c r="A2" s="4"/>
      <c r="B2" s="4"/>
      <c r="C2" s="5"/>
      <c r="D2" s="5" t="s">
        <v>27</v>
      </c>
    </row>
    <row r="3" spans="1:4" ht="33.200000000000003" customHeight="1">
      <c r="A3" s="6" t="s">
        <v>117</v>
      </c>
      <c r="B3" s="6" t="s">
        <v>163</v>
      </c>
      <c r="C3" s="6" t="s">
        <v>164</v>
      </c>
      <c r="D3" s="6" t="s">
        <v>165</v>
      </c>
    </row>
    <row r="4" spans="1:4" ht="25.7" customHeight="1">
      <c r="A4" s="10" t="s">
        <v>119</v>
      </c>
      <c r="B4" s="8"/>
      <c r="C4" s="8"/>
      <c r="D4" s="9"/>
    </row>
    <row r="5" spans="1:4" ht="25.7" customHeight="1">
      <c r="A5" s="7" t="s">
        <v>405</v>
      </c>
      <c r="B5" s="8"/>
      <c r="C5" s="8"/>
      <c r="D5" s="9"/>
    </row>
    <row r="6" spans="1:4" ht="25.7" customHeight="1">
      <c r="A6" s="7"/>
      <c r="B6" s="8"/>
      <c r="C6" s="8"/>
      <c r="D6" s="9"/>
    </row>
    <row r="7" spans="1:4" ht="25.7" customHeight="1">
      <c r="A7" s="10" t="s">
        <v>121</v>
      </c>
      <c r="B7" s="8"/>
      <c r="C7" s="8"/>
      <c r="D7" s="9"/>
    </row>
    <row r="8" spans="1:4" ht="25.7" customHeight="1">
      <c r="A8" s="10" t="s">
        <v>122</v>
      </c>
      <c r="B8" s="8"/>
      <c r="C8" s="8"/>
      <c r="D8" s="9"/>
    </row>
    <row r="9" spans="1:4" ht="25.7" customHeight="1">
      <c r="A9" s="68" t="s">
        <v>123</v>
      </c>
      <c r="B9" s="68"/>
      <c r="C9" s="68"/>
      <c r="D9" s="68"/>
    </row>
  </sheetData>
  <mergeCells count="2">
    <mergeCell ref="A1:D1"/>
    <mergeCell ref="A9:D9"/>
  </mergeCells>
  <phoneticPr fontId="12" type="noConversion"/>
  <pageMargins left="0.74803149606299213" right="0.74803149606299213" top="0.27559055118110237" bottom="0.27559055118110237" header="0" footer="0"/>
  <pageSetup paperSize="9" orientation="landscape" r:id="rId1"/>
</worksheet>
</file>

<file path=xl/worksheets/sheet21.xml><?xml version="1.0" encoding="utf-8"?>
<worksheet xmlns="http://schemas.openxmlformats.org/spreadsheetml/2006/main" xmlns:r="http://schemas.openxmlformats.org/officeDocument/2006/relationships">
  <sheetPr>
    <pageSetUpPr fitToPage="1"/>
  </sheetPr>
  <dimension ref="A1:D12"/>
  <sheetViews>
    <sheetView workbookViewId="0">
      <selection activeCell="D17" sqref="D17"/>
    </sheetView>
  </sheetViews>
  <sheetFormatPr defaultColWidth="10" defaultRowHeight="13.5"/>
  <cols>
    <col min="1" max="1" width="40.125" customWidth="1"/>
    <col min="2" max="4" width="19.5" customWidth="1"/>
    <col min="5" max="5" width="9.75" customWidth="1"/>
  </cols>
  <sheetData>
    <row r="1" spans="1:4" ht="36.950000000000003" customHeight="1">
      <c r="A1" s="65" t="s">
        <v>20</v>
      </c>
      <c r="B1" s="65"/>
      <c r="C1" s="65"/>
      <c r="D1" s="65"/>
    </row>
    <row r="2" spans="1:4" ht="19.899999999999999" customHeight="1">
      <c r="A2" s="4"/>
      <c r="B2" s="4"/>
      <c r="C2" s="5"/>
      <c r="D2" s="5" t="s">
        <v>27</v>
      </c>
    </row>
    <row r="3" spans="1:4" ht="33.200000000000003" customHeight="1">
      <c r="A3" s="6" t="s">
        <v>117</v>
      </c>
      <c r="B3" s="6" t="s">
        <v>163</v>
      </c>
      <c r="C3" s="6" t="s">
        <v>164</v>
      </c>
      <c r="D3" s="6" t="s">
        <v>165</v>
      </c>
    </row>
    <row r="4" spans="1:4" ht="25.7" customHeight="1">
      <c r="A4" s="10" t="s">
        <v>124</v>
      </c>
      <c r="B4" s="8"/>
      <c r="C4" s="8"/>
      <c r="D4" s="9"/>
    </row>
    <row r="5" spans="1:4" ht="25.7" customHeight="1">
      <c r="A5" s="7" t="s">
        <v>125</v>
      </c>
      <c r="B5" s="8"/>
      <c r="C5" s="8"/>
      <c r="D5" s="9"/>
    </row>
    <row r="6" spans="1:4" ht="25.7" customHeight="1">
      <c r="A6" s="7" t="s">
        <v>126</v>
      </c>
      <c r="B6" s="8"/>
      <c r="C6" s="8"/>
      <c r="D6" s="9"/>
    </row>
    <row r="7" spans="1:4" ht="25.7" customHeight="1">
      <c r="A7" s="7"/>
      <c r="B7" s="8"/>
      <c r="C7" s="8"/>
      <c r="D7" s="9"/>
    </row>
    <row r="8" spans="1:4" ht="25.7" customHeight="1">
      <c r="A8" s="7"/>
      <c r="B8" s="8"/>
      <c r="C8" s="8"/>
      <c r="D8" s="9"/>
    </row>
    <row r="9" spans="1:4" ht="25.7" customHeight="1">
      <c r="A9" s="10" t="s">
        <v>127</v>
      </c>
      <c r="B9" s="8"/>
      <c r="C9" s="8"/>
      <c r="D9" s="9"/>
    </row>
    <row r="10" spans="1:4" ht="25.7" customHeight="1">
      <c r="A10" s="10" t="s">
        <v>45</v>
      </c>
      <c r="B10" s="8"/>
      <c r="C10" s="8"/>
      <c r="D10" s="9"/>
    </row>
    <row r="11" spans="1:4" ht="25.7" customHeight="1">
      <c r="A11" s="10" t="s">
        <v>128</v>
      </c>
      <c r="B11" s="8"/>
      <c r="C11" s="8"/>
      <c r="D11" s="9"/>
    </row>
    <row r="12" spans="1:4" ht="25.7" customHeight="1">
      <c r="A12" s="68" t="s">
        <v>129</v>
      </c>
      <c r="B12" s="68"/>
      <c r="C12" s="68"/>
      <c r="D12" s="68"/>
    </row>
  </sheetData>
  <mergeCells count="2">
    <mergeCell ref="A1:D1"/>
    <mergeCell ref="A12:D12"/>
  </mergeCells>
  <phoneticPr fontId="12" type="noConversion"/>
  <pageMargins left="0.74803149606299213" right="0.74803149606299213" top="0.27559055118110237" bottom="0.27559055118110237" header="0" footer="0"/>
  <pageSetup paperSize="9" orientation="landscape" r:id="rId1"/>
</worksheet>
</file>

<file path=xl/worksheets/sheet22.xml><?xml version="1.0" encoding="utf-8"?>
<worksheet xmlns="http://schemas.openxmlformats.org/spreadsheetml/2006/main" xmlns:r="http://schemas.openxmlformats.org/officeDocument/2006/relationships">
  <sheetPr>
    <pageSetUpPr fitToPage="1"/>
  </sheetPr>
  <dimension ref="A1:D6"/>
  <sheetViews>
    <sheetView workbookViewId="0">
      <selection activeCell="D30" sqref="D30"/>
    </sheetView>
  </sheetViews>
  <sheetFormatPr defaultColWidth="10" defaultRowHeight="13.5"/>
  <cols>
    <col min="1" max="1" width="40.125" customWidth="1"/>
    <col min="2" max="4" width="19.5" customWidth="1"/>
    <col min="5" max="5" width="9.75" customWidth="1"/>
  </cols>
  <sheetData>
    <row r="1" spans="1:4" ht="36.950000000000003" customHeight="1">
      <c r="A1" s="65" t="s">
        <v>21</v>
      </c>
      <c r="B1" s="65"/>
      <c r="C1" s="65"/>
      <c r="D1" s="65"/>
    </row>
    <row r="2" spans="1:4" ht="19.899999999999999" customHeight="1">
      <c r="A2" s="4"/>
      <c r="B2" s="4"/>
      <c r="C2" s="5"/>
      <c r="D2" s="5" t="s">
        <v>27</v>
      </c>
    </row>
    <row r="3" spans="1:4" ht="33.200000000000003" customHeight="1">
      <c r="A3" s="6" t="s">
        <v>133</v>
      </c>
      <c r="B3" s="6" t="s">
        <v>163</v>
      </c>
      <c r="C3" s="6" t="s">
        <v>164</v>
      </c>
      <c r="D3" s="6" t="s">
        <v>165</v>
      </c>
    </row>
    <row r="4" spans="1:4" ht="25.7" customHeight="1">
      <c r="A4" s="7" t="s">
        <v>130</v>
      </c>
      <c r="B4" s="8"/>
      <c r="C4" s="8"/>
      <c r="D4" s="9"/>
    </row>
    <row r="5" spans="1:4" ht="25.7" customHeight="1">
      <c r="A5" s="7" t="s">
        <v>131</v>
      </c>
      <c r="B5" s="8"/>
      <c r="C5" s="8"/>
      <c r="D5" s="9"/>
    </row>
    <row r="6" spans="1:4" ht="25.7" customHeight="1">
      <c r="A6" s="68" t="s">
        <v>132</v>
      </c>
      <c r="B6" s="68"/>
      <c r="C6" s="68"/>
      <c r="D6" s="68"/>
    </row>
  </sheetData>
  <mergeCells count="2">
    <mergeCell ref="A1:D1"/>
    <mergeCell ref="A6:D6"/>
  </mergeCells>
  <phoneticPr fontId="12" type="noConversion"/>
  <pageMargins left="0.74803149606299213" right="0.74803149606299213" top="0.27559055118110237" bottom="0.27559055118110237" header="0" footer="0"/>
  <pageSetup paperSize="9" orientation="landscape" r:id="rId1"/>
</worksheet>
</file>

<file path=xl/worksheets/sheet23.xml><?xml version="1.0" encoding="utf-8"?>
<worksheet xmlns="http://schemas.openxmlformats.org/spreadsheetml/2006/main" xmlns:r="http://schemas.openxmlformats.org/officeDocument/2006/relationships">
  <sheetPr>
    <pageSetUpPr fitToPage="1"/>
  </sheetPr>
  <dimension ref="A1:D6"/>
  <sheetViews>
    <sheetView workbookViewId="0">
      <selection activeCell="C27" sqref="C27"/>
    </sheetView>
  </sheetViews>
  <sheetFormatPr defaultColWidth="10" defaultRowHeight="13.5"/>
  <cols>
    <col min="1" max="1" width="40.125" customWidth="1"/>
    <col min="2" max="4" width="19.5" customWidth="1"/>
    <col min="5" max="5" width="9.75" customWidth="1"/>
  </cols>
  <sheetData>
    <row r="1" spans="1:4" ht="36.950000000000003" customHeight="1">
      <c r="A1" s="65" t="s">
        <v>22</v>
      </c>
      <c r="B1" s="65"/>
      <c r="C1" s="65"/>
      <c r="D1" s="65"/>
    </row>
    <row r="2" spans="1:4" ht="19.899999999999999" customHeight="1">
      <c r="A2" s="4"/>
      <c r="B2" s="4"/>
      <c r="C2" s="5"/>
      <c r="D2" s="5" t="s">
        <v>27</v>
      </c>
    </row>
    <row r="3" spans="1:4" ht="33.200000000000003" customHeight="1">
      <c r="A3" s="6" t="s">
        <v>133</v>
      </c>
      <c r="B3" s="6" t="s">
        <v>163</v>
      </c>
      <c r="C3" s="6" t="s">
        <v>164</v>
      </c>
      <c r="D3" s="6" t="s">
        <v>165</v>
      </c>
    </row>
    <row r="4" spans="1:4" ht="25.7" customHeight="1">
      <c r="A4" s="7" t="s">
        <v>134</v>
      </c>
      <c r="B4" s="8"/>
      <c r="C4" s="8"/>
      <c r="D4" s="9"/>
    </row>
    <row r="5" spans="1:4" ht="25.7" customHeight="1">
      <c r="A5" s="7" t="s">
        <v>135</v>
      </c>
      <c r="B5" s="8"/>
      <c r="C5" s="8"/>
      <c r="D5" s="9"/>
    </row>
    <row r="6" spans="1:4" ht="25.7" customHeight="1">
      <c r="A6" s="68" t="s">
        <v>132</v>
      </c>
      <c r="B6" s="68"/>
      <c r="C6" s="68"/>
      <c r="D6" s="68"/>
    </row>
  </sheetData>
  <mergeCells count="2">
    <mergeCell ref="A1:D1"/>
    <mergeCell ref="A6:D6"/>
  </mergeCells>
  <phoneticPr fontId="12" type="noConversion"/>
  <pageMargins left="0.74803149606299213" right="0.74803149606299213" top="0.27559055118110237" bottom="0.27559055118110237" header="0" footer="0"/>
  <pageSetup paperSize="9" orientation="landscape" r:id="rId1"/>
</worksheet>
</file>

<file path=xl/worksheets/sheet24.xml><?xml version="1.0" encoding="utf-8"?>
<worksheet xmlns="http://schemas.openxmlformats.org/spreadsheetml/2006/main" xmlns:r="http://schemas.openxmlformats.org/officeDocument/2006/relationships">
  <sheetPr>
    <pageSetUpPr fitToPage="1"/>
  </sheetPr>
  <dimension ref="A1:E32"/>
  <sheetViews>
    <sheetView topLeftCell="A16" workbookViewId="0">
      <selection activeCell="D37" sqref="D37"/>
    </sheetView>
  </sheetViews>
  <sheetFormatPr defaultColWidth="10" defaultRowHeight="13.5"/>
  <cols>
    <col min="1" max="1" width="8.375" customWidth="1"/>
    <col min="2" max="2" width="29.125" customWidth="1"/>
    <col min="3" max="5" width="19.5" customWidth="1"/>
    <col min="6" max="6" width="9.75" customWidth="1"/>
  </cols>
  <sheetData>
    <row r="1" spans="1:5" ht="36.950000000000003" customHeight="1">
      <c r="A1" s="65" t="s">
        <v>406</v>
      </c>
      <c r="B1" s="65"/>
      <c r="C1" s="65"/>
      <c r="D1" s="65"/>
      <c r="E1" s="65"/>
    </row>
    <row r="2" spans="1:5" ht="19.899999999999999" customHeight="1">
      <c r="A2" s="4"/>
      <c r="C2" s="4"/>
      <c r="D2" s="5"/>
      <c r="E2" s="5" t="s">
        <v>27</v>
      </c>
    </row>
    <row r="3" spans="1:5" ht="33.200000000000003" customHeight="1">
      <c r="A3" s="6" t="s">
        <v>137</v>
      </c>
      <c r="B3" s="6" t="s">
        <v>138</v>
      </c>
      <c r="C3" s="6" t="s">
        <v>163</v>
      </c>
      <c r="D3" s="6" t="s">
        <v>164</v>
      </c>
      <c r="E3" s="6" t="s">
        <v>165</v>
      </c>
    </row>
    <row r="4" spans="1:5" ht="25.7" customHeight="1">
      <c r="A4" s="57">
        <v>1</v>
      </c>
      <c r="B4" s="57" t="s">
        <v>490</v>
      </c>
      <c r="C4" s="80">
        <v>76.283900000000003</v>
      </c>
      <c r="D4" s="80">
        <v>71.4285</v>
      </c>
      <c r="E4" s="64">
        <f>D4/C4</f>
        <v>0.93635092070541748</v>
      </c>
    </row>
    <row r="5" spans="1:5" ht="25.7" customHeight="1">
      <c r="A5" s="57">
        <v>2</v>
      </c>
      <c r="B5" s="57" t="s">
        <v>491</v>
      </c>
      <c r="C5" s="80">
        <v>76.283900000000003</v>
      </c>
      <c r="D5" s="80">
        <v>71.4285</v>
      </c>
      <c r="E5" s="64">
        <f t="shared" ref="E5:E32" si="0">D5/C5</f>
        <v>0.93635092070541748</v>
      </c>
    </row>
    <row r="6" spans="1:5" ht="25.7" customHeight="1">
      <c r="A6" s="57">
        <v>3</v>
      </c>
      <c r="B6" s="57" t="s">
        <v>492</v>
      </c>
      <c r="C6" s="80">
        <v>76.283900000000003</v>
      </c>
      <c r="D6" s="80">
        <v>71.4285</v>
      </c>
      <c r="E6" s="64">
        <f t="shared" si="0"/>
        <v>0.93635092070541748</v>
      </c>
    </row>
    <row r="7" spans="1:5" ht="25.7" customHeight="1">
      <c r="A7" s="57">
        <v>4</v>
      </c>
      <c r="B7" s="57" t="s">
        <v>493</v>
      </c>
      <c r="C7" s="80">
        <v>76.283900000000003</v>
      </c>
      <c r="D7" s="80">
        <v>71.4285</v>
      </c>
      <c r="E7" s="64">
        <f t="shared" si="0"/>
        <v>0.93635092070541748</v>
      </c>
    </row>
    <row r="8" spans="1:5" ht="25.7" customHeight="1">
      <c r="A8" s="57">
        <v>5</v>
      </c>
      <c r="B8" s="57" t="s">
        <v>494</v>
      </c>
      <c r="C8" s="80">
        <v>76.283900000000003</v>
      </c>
      <c r="D8" s="80">
        <v>71.4285</v>
      </c>
      <c r="E8" s="64">
        <f t="shared" si="0"/>
        <v>0.93635092070541748</v>
      </c>
    </row>
    <row r="9" spans="1:5" ht="25.7" customHeight="1">
      <c r="A9" s="57">
        <v>6</v>
      </c>
      <c r="B9" s="57" t="s">
        <v>495</v>
      </c>
      <c r="C9" s="80">
        <v>76.283900000000003</v>
      </c>
      <c r="D9" s="80">
        <v>71.4285</v>
      </c>
      <c r="E9" s="64">
        <f t="shared" si="0"/>
        <v>0.93635092070541748</v>
      </c>
    </row>
    <row r="10" spans="1:5" ht="25.7" customHeight="1">
      <c r="A10" s="57">
        <v>7</v>
      </c>
      <c r="B10" s="57" t="s">
        <v>496</v>
      </c>
      <c r="C10" s="80">
        <v>76.283900000000003</v>
      </c>
      <c r="D10" s="80">
        <v>71.4285</v>
      </c>
      <c r="E10" s="64">
        <f t="shared" si="0"/>
        <v>0.93635092070541748</v>
      </c>
    </row>
    <row r="11" spans="1:5" ht="25.7" customHeight="1">
      <c r="A11" s="57">
        <v>8</v>
      </c>
      <c r="B11" s="57" t="s">
        <v>497</v>
      </c>
      <c r="C11" s="80">
        <v>76.283900000000003</v>
      </c>
      <c r="D11" s="80">
        <v>71.4285</v>
      </c>
      <c r="E11" s="64">
        <f t="shared" si="0"/>
        <v>0.93635092070541748</v>
      </c>
    </row>
    <row r="12" spans="1:5" ht="25.7" customHeight="1">
      <c r="A12" s="57">
        <v>9</v>
      </c>
      <c r="B12" s="57" t="s">
        <v>498</v>
      </c>
      <c r="C12" s="80">
        <v>76.283900000000003</v>
      </c>
      <c r="D12" s="80">
        <v>71.4285</v>
      </c>
      <c r="E12" s="64">
        <f t="shared" si="0"/>
        <v>0.93635092070541748</v>
      </c>
    </row>
    <row r="13" spans="1:5" ht="25.7" customHeight="1">
      <c r="A13" s="57">
        <v>10</v>
      </c>
      <c r="B13" s="57" t="s">
        <v>499</v>
      </c>
      <c r="C13" s="80">
        <v>76.283900000000003</v>
      </c>
      <c r="D13" s="80">
        <v>71.4285</v>
      </c>
      <c r="E13" s="64">
        <f t="shared" si="0"/>
        <v>0.93635092070541748</v>
      </c>
    </row>
    <row r="14" spans="1:5" ht="25.7" customHeight="1">
      <c r="A14" s="57">
        <v>11</v>
      </c>
      <c r="B14" s="57" t="s">
        <v>500</v>
      </c>
      <c r="C14" s="80">
        <v>76.283900000000003</v>
      </c>
      <c r="D14" s="80">
        <v>71.4285</v>
      </c>
      <c r="E14" s="64">
        <f t="shared" si="0"/>
        <v>0.93635092070541748</v>
      </c>
    </row>
    <row r="15" spans="1:5" ht="25.7" customHeight="1">
      <c r="A15" s="57">
        <v>12</v>
      </c>
      <c r="B15" s="57" t="s">
        <v>501</v>
      </c>
      <c r="C15" s="80">
        <v>76.283900000000003</v>
      </c>
      <c r="D15" s="80">
        <v>71.4285</v>
      </c>
      <c r="E15" s="64">
        <f t="shared" si="0"/>
        <v>0.93635092070541748</v>
      </c>
    </row>
    <row r="16" spans="1:5" ht="25.7" customHeight="1">
      <c r="A16" s="57">
        <v>13</v>
      </c>
      <c r="B16" s="57" t="s">
        <v>502</v>
      </c>
      <c r="C16" s="80">
        <v>76.283900000000003</v>
      </c>
      <c r="D16" s="80">
        <v>71.4285</v>
      </c>
      <c r="E16" s="64">
        <f t="shared" si="0"/>
        <v>0.93635092070541748</v>
      </c>
    </row>
    <row r="17" spans="1:5" ht="25.7" customHeight="1">
      <c r="A17" s="57">
        <v>14</v>
      </c>
      <c r="B17" s="57" t="s">
        <v>503</v>
      </c>
      <c r="C17" s="80">
        <v>76.283900000000003</v>
      </c>
      <c r="D17" s="80">
        <v>71.4285</v>
      </c>
      <c r="E17" s="64">
        <f t="shared" si="0"/>
        <v>0.93635092070541748</v>
      </c>
    </row>
    <row r="18" spans="1:5" ht="25.7" customHeight="1">
      <c r="A18" s="57">
        <v>15</v>
      </c>
      <c r="B18" s="57" t="s">
        <v>504</v>
      </c>
      <c r="C18" s="80">
        <v>76.283900000000003</v>
      </c>
      <c r="D18" s="80">
        <v>71.4285</v>
      </c>
      <c r="E18" s="64">
        <f t="shared" si="0"/>
        <v>0.93635092070541748</v>
      </c>
    </row>
    <row r="19" spans="1:5" ht="25.7" customHeight="1">
      <c r="A19" s="57">
        <v>16</v>
      </c>
      <c r="B19" s="57" t="s">
        <v>505</v>
      </c>
      <c r="C19" s="80">
        <v>76.283900000000003</v>
      </c>
      <c r="D19" s="80">
        <v>71.4285</v>
      </c>
      <c r="E19" s="64">
        <f t="shared" si="0"/>
        <v>0.93635092070541748</v>
      </c>
    </row>
    <row r="20" spans="1:5" ht="25.7" customHeight="1">
      <c r="A20" s="57">
        <v>17</v>
      </c>
      <c r="B20" s="57" t="s">
        <v>506</v>
      </c>
      <c r="C20" s="80">
        <v>76.283900000000003</v>
      </c>
      <c r="D20" s="80">
        <v>71.4285</v>
      </c>
      <c r="E20" s="64">
        <f t="shared" si="0"/>
        <v>0.93635092070541748</v>
      </c>
    </row>
    <row r="21" spans="1:5" ht="25.7" customHeight="1">
      <c r="A21" s="57">
        <v>18</v>
      </c>
      <c r="B21" s="57" t="s">
        <v>507</v>
      </c>
      <c r="C21" s="80">
        <v>76.283900000000003</v>
      </c>
      <c r="D21" s="80">
        <v>71.428600000000003</v>
      </c>
      <c r="E21" s="64">
        <f t="shared" si="0"/>
        <v>0.93635223159801739</v>
      </c>
    </row>
    <row r="22" spans="1:5" ht="25.7" customHeight="1">
      <c r="A22" s="57">
        <v>19</v>
      </c>
      <c r="B22" s="57" t="s">
        <v>508</v>
      </c>
      <c r="C22" s="80">
        <v>76.283900000000003</v>
      </c>
      <c r="D22" s="80">
        <v>71.428600000000003</v>
      </c>
      <c r="E22" s="64">
        <f t="shared" si="0"/>
        <v>0.93635223159801739</v>
      </c>
    </row>
    <row r="23" spans="1:5" ht="25.7" customHeight="1">
      <c r="A23" s="57">
        <v>20</v>
      </c>
      <c r="B23" s="57" t="s">
        <v>509</v>
      </c>
      <c r="C23" s="80">
        <v>76.283900000000003</v>
      </c>
      <c r="D23" s="80">
        <v>71.428600000000003</v>
      </c>
      <c r="E23" s="64">
        <f t="shared" si="0"/>
        <v>0.93635223159801739</v>
      </c>
    </row>
    <row r="24" spans="1:5" ht="25.7" customHeight="1">
      <c r="A24" s="57">
        <v>21</v>
      </c>
      <c r="B24" s="57" t="s">
        <v>510</v>
      </c>
      <c r="C24" s="80">
        <v>76.283900000000003</v>
      </c>
      <c r="D24" s="80">
        <v>71.428600000000003</v>
      </c>
      <c r="E24" s="64">
        <f t="shared" si="0"/>
        <v>0.93635223159801739</v>
      </c>
    </row>
    <row r="25" spans="1:5" ht="25.7" customHeight="1">
      <c r="A25" s="57">
        <v>22</v>
      </c>
      <c r="B25" s="57" t="s">
        <v>511</v>
      </c>
      <c r="C25" s="80">
        <v>76.283900000000003</v>
      </c>
      <c r="D25" s="80">
        <v>71.428600000000003</v>
      </c>
      <c r="E25" s="64">
        <f t="shared" si="0"/>
        <v>0.93635223159801739</v>
      </c>
    </row>
    <row r="26" spans="1:5" ht="25.7" customHeight="1">
      <c r="A26" s="57">
        <v>23</v>
      </c>
      <c r="B26" s="57" t="s">
        <v>512</v>
      </c>
      <c r="C26" s="80">
        <v>76.283900000000003</v>
      </c>
      <c r="D26" s="80">
        <v>71.428600000000003</v>
      </c>
      <c r="E26" s="64">
        <f t="shared" si="0"/>
        <v>0.93635223159801739</v>
      </c>
    </row>
    <row r="27" spans="1:5" ht="25.7" customHeight="1">
      <c r="A27" s="57">
        <v>24</v>
      </c>
      <c r="B27" s="57" t="s">
        <v>513</v>
      </c>
      <c r="C27" s="80">
        <v>76.283900000000003</v>
      </c>
      <c r="D27" s="80">
        <v>71.428600000000003</v>
      </c>
      <c r="E27" s="64">
        <f t="shared" si="0"/>
        <v>0.93635223159801739</v>
      </c>
    </row>
    <row r="28" spans="1:5" ht="25.7" customHeight="1">
      <c r="A28" s="57">
        <v>25</v>
      </c>
      <c r="B28" s="57" t="s">
        <v>514</v>
      </c>
      <c r="C28" s="80">
        <v>76.283900000000003</v>
      </c>
      <c r="D28" s="80">
        <v>71.428600000000003</v>
      </c>
      <c r="E28" s="64">
        <f t="shared" si="0"/>
        <v>0.93635223159801739</v>
      </c>
    </row>
    <row r="29" spans="1:5" ht="25.7" customHeight="1">
      <c r="A29" s="57">
        <v>26</v>
      </c>
      <c r="B29" s="57" t="s">
        <v>515</v>
      </c>
      <c r="C29" s="80">
        <v>76.283900000000003</v>
      </c>
      <c r="D29" s="80">
        <v>71.428600000000003</v>
      </c>
      <c r="E29" s="64">
        <f t="shared" si="0"/>
        <v>0.93635223159801739</v>
      </c>
    </row>
    <row r="30" spans="1:5" ht="25.7" customHeight="1">
      <c r="A30" s="57">
        <v>27</v>
      </c>
      <c r="B30" s="57" t="s">
        <v>516</v>
      </c>
      <c r="C30" s="80">
        <v>76.283900000000003</v>
      </c>
      <c r="D30" s="80">
        <v>71.428600000000003</v>
      </c>
      <c r="E30" s="64">
        <f t="shared" si="0"/>
        <v>0.93635223159801739</v>
      </c>
    </row>
    <row r="31" spans="1:5" ht="25.7" customHeight="1">
      <c r="A31" s="57">
        <v>28</v>
      </c>
      <c r="B31" s="57" t="s">
        <v>517</v>
      </c>
      <c r="C31" s="80">
        <v>76.284661999999997</v>
      </c>
      <c r="D31" s="80">
        <v>71.429500000000004</v>
      </c>
      <c r="E31" s="64">
        <f t="shared" si="0"/>
        <v>0.93635467638304548</v>
      </c>
    </row>
    <row r="32" spans="1:5" ht="25.7" customHeight="1">
      <c r="A32" s="7"/>
      <c r="B32" s="57" t="s">
        <v>139</v>
      </c>
      <c r="C32" s="80">
        <f>SUM(C4:C31)</f>
        <v>2135.9499619999988</v>
      </c>
      <c r="D32" s="80">
        <f>SUM(D4:D31)</f>
        <v>1999.9999999999995</v>
      </c>
      <c r="E32" s="64">
        <f t="shared" si="0"/>
        <v>0.93635152301381519</v>
      </c>
    </row>
  </sheetData>
  <mergeCells count="1">
    <mergeCell ref="A1:E1"/>
  </mergeCells>
  <phoneticPr fontId="12" type="noConversion"/>
  <pageMargins left="0.74803149606299213" right="0.74803149606299213" top="0.27559055118110237" bottom="0.27559055118110237" header="0" footer="0"/>
  <pageSetup paperSize="9" scale="91" orientation="portrait" r:id="rId1"/>
</worksheet>
</file>

<file path=xl/worksheets/sheet25.xml><?xml version="1.0" encoding="utf-8"?>
<worksheet xmlns="http://schemas.openxmlformats.org/spreadsheetml/2006/main" xmlns:r="http://schemas.openxmlformats.org/officeDocument/2006/relationships">
  <dimension ref="A1:D10"/>
  <sheetViews>
    <sheetView workbookViewId="0">
      <selection activeCell="D20" sqref="D20"/>
    </sheetView>
  </sheetViews>
  <sheetFormatPr defaultColWidth="10" defaultRowHeight="13.5"/>
  <cols>
    <col min="1" max="1" width="28.5" customWidth="1"/>
    <col min="2" max="4" width="22.625" customWidth="1"/>
    <col min="5" max="5" width="9.75" customWidth="1"/>
  </cols>
  <sheetData>
    <row r="1" spans="1:4" ht="36.950000000000003" customHeight="1">
      <c r="A1" s="65" t="s">
        <v>24</v>
      </c>
      <c r="B1" s="65"/>
      <c r="C1" s="65"/>
      <c r="D1" s="65"/>
    </row>
    <row r="2" spans="1:4" ht="25.7" customHeight="1">
      <c r="A2" s="26"/>
      <c r="B2" s="26"/>
      <c r="C2" s="26"/>
      <c r="D2" s="5" t="s">
        <v>407</v>
      </c>
    </row>
    <row r="3" spans="1:4" ht="33.950000000000003" customHeight="1">
      <c r="A3" s="6" t="s">
        <v>104</v>
      </c>
      <c r="B3" s="6" t="s">
        <v>163</v>
      </c>
      <c r="C3" s="6" t="s">
        <v>164</v>
      </c>
      <c r="D3" s="6" t="s">
        <v>165</v>
      </c>
    </row>
    <row r="4" spans="1:4" ht="25.7" customHeight="1">
      <c r="A4" s="12" t="s">
        <v>142</v>
      </c>
      <c r="B4" s="8">
        <v>0</v>
      </c>
      <c r="C4" s="8">
        <v>0</v>
      </c>
      <c r="D4" s="56">
        <v>0</v>
      </c>
    </row>
    <row r="5" spans="1:4" ht="25.7" customHeight="1">
      <c r="A5" s="12" t="s">
        <v>143</v>
      </c>
      <c r="B5" s="8">
        <v>0</v>
      </c>
      <c r="C5" s="8">
        <v>1</v>
      </c>
      <c r="D5" s="56">
        <v>0</v>
      </c>
    </row>
    <row r="6" spans="1:4" ht="25.7" customHeight="1">
      <c r="A6" s="12" t="s">
        <v>144</v>
      </c>
      <c r="B6" s="8">
        <v>6.62</v>
      </c>
      <c r="C6" s="8">
        <v>21.5</v>
      </c>
      <c r="D6" s="56">
        <f t="shared" ref="D6:D9" si="0">C6/B6</f>
        <v>3.2477341389728096</v>
      </c>
    </row>
    <row r="7" spans="1:4" ht="25.7" customHeight="1">
      <c r="A7" s="12" t="s">
        <v>145</v>
      </c>
      <c r="B7" s="8">
        <v>0</v>
      </c>
      <c r="C7" s="8">
        <v>0</v>
      </c>
      <c r="D7" s="56">
        <v>0</v>
      </c>
    </row>
    <row r="8" spans="1:4" ht="25.7" customHeight="1">
      <c r="A8" s="12" t="s">
        <v>146</v>
      </c>
      <c r="B8" s="8">
        <v>6.62</v>
      </c>
      <c r="C8" s="8">
        <v>21.5</v>
      </c>
      <c r="D8" s="56">
        <f t="shared" si="0"/>
        <v>3.2477341389728096</v>
      </c>
    </row>
    <row r="9" spans="1:4" ht="25.7" customHeight="1">
      <c r="A9" s="18" t="s">
        <v>147</v>
      </c>
      <c r="B9" s="8">
        <v>6.62</v>
      </c>
      <c r="C9" s="8">
        <v>22.5</v>
      </c>
      <c r="D9" s="56">
        <f t="shared" si="0"/>
        <v>3.3987915407854983</v>
      </c>
    </row>
    <row r="10" spans="1:4" ht="25.7" customHeight="1">
      <c r="A10" s="72" t="s">
        <v>531</v>
      </c>
      <c r="B10" s="72"/>
      <c r="C10" s="72"/>
      <c r="D10" s="72"/>
    </row>
  </sheetData>
  <mergeCells count="2">
    <mergeCell ref="A1:D1"/>
    <mergeCell ref="A10:D10"/>
  </mergeCells>
  <phoneticPr fontId="12" type="noConversion"/>
  <pageMargins left="0.11800000071525574" right="0.11800000071525574" top="0.11800000071525574" bottom="0.11800000071525574" header="0" footer="0"/>
  <pageSetup paperSize="9" orientation="landscape" r:id="rId1"/>
</worksheet>
</file>

<file path=xl/worksheets/sheet26.xml><?xml version="1.0" encoding="utf-8"?>
<worksheet xmlns="http://schemas.openxmlformats.org/spreadsheetml/2006/main" xmlns:r="http://schemas.openxmlformats.org/officeDocument/2006/relationships">
  <dimension ref="A1:C15"/>
  <sheetViews>
    <sheetView workbookViewId="0">
      <selection activeCell="H13" sqref="H13"/>
    </sheetView>
  </sheetViews>
  <sheetFormatPr defaultColWidth="10" defaultRowHeight="13.5"/>
  <cols>
    <col min="1" max="1" width="9.125" customWidth="1"/>
    <col min="2" max="2" width="32.75" customWidth="1"/>
    <col min="3" max="3" width="31.375" customWidth="1"/>
    <col min="4" max="4" width="9.75" customWidth="1"/>
  </cols>
  <sheetData>
    <row r="1" spans="1:3" ht="36.950000000000003" customHeight="1">
      <c r="A1" s="65" t="s">
        <v>25</v>
      </c>
      <c r="B1" s="65"/>
      <c r="C1" s="65"/>
    </row>
    <row r="2" spans="1:3" ht="19.899999999999999" customHeight="1">
      <c r="A2" s="17"/>
      <c r="B2" s="4"/>
      <c r="C2" s="5" t="s">
        <v>148</v>
      </c>
    </row>
    <row r="3" spans="1:3" ht="33.200000000000003" customHeight="1">
      <c r="A3" s="6" t="s">
        <v>137</v>
      </c>
      <c r="B3" s="6" t="s">
        <v>140</v>
      </c>
      <c r="C3" s="6" t="s">
        <v>29</v>
      </c>
    </row>
    <row r="4" spans="1:3" ht="25.7" customHeight="1">
      <c r="A4" s="22"/>
      <c r="B4" s="15" t="s">
        <v>524</v>
      </c>
      <c r="C4" s="9"/>
    </row>
    <row r="5" spans="1:3" ht="25.7" customHeight="1">
      <c r="A5" s="22"/>
      <c r="B5" s="15"/>
      <c r="C5" s="16"/>
    </row>
    <row r="6" spans="1:3" ht="25.7" customHeight="1">
      <c r="A6" s="22"/>
      <c r="B6" s="15"/>
      <c r="C6" s="16"/>
    </row>
    <row r="7" spans="1:3" ht="25.7" customHeight="1">
      <c r="A7" s="22"/>
      <c r="B7" s="15"/>
      <c r="C7" s="16"/>
    </row>
    <row r="8" spans="1:3" ht="25.7" customHeight="1">
      <c r="A8" s="22"/>
      <c r="B8" s="15"/>
      <c r="C8" s="9"/>
    </row>
    <row r="9" spans="1:3" ht="25.7" customHeight="1">
      <c r="A9" s="22"/>
      <c r="B9" s="15"/>
      <c r="C9" s="9"/>
    </row>
    <row r="10" spans="1:3" ht="25.7" customHeight="1">
      <c r="A10" s="22"/>
      <c r="B10" s="15"/>
      <c r="C10" s="9"/>
    </row>
    <row r="11" spans="1:3" ht="25.7" customHeight="1">
      <c r="A11" s="22"/>
      <c r="B11" s="15"/>
      <c r="C11" s="16"/>
    </row>
    <row r="12" spans="1:3" ht="25.7" customHeight="1">
      <c r="A12" s="22"/>
      <c r="B12" s="15"/>
      <c r="C12" s="16"/>
    </row>
    <row r="13" spans="1:3" ht="25.7" customHeight="1">
      <c r="A13" s="22"/>
      <c r="B13" s="15"/>
      <c r="C13" s="16"/>
    </row>
    <row r="14" spans="1:3" ht="25.7" customHeight="1">
      <c r="A14" s="22"/>
      <c r="B14" s="15"/>
      <c r="C14" s="16"/>
    </row>
    <row r="15" spans="1:3" ht="25.7" customHeight="1">
      <c r="A15" s="22"/>
      <c r="B15" s="15" t="s">
        <v>147</v>
      </c>
      <c r="C15" s="16"/>
    </row>
  </sheetData>
  <mergeCells count="1">
    <mergeCell ref="A1:C1"/>
  </mergeCells>
  <phoneticPr fontId="12" type="noConversion"/>
  <pageMargins left="0.75" right="0.75" top="0.27000001072883606" bottom="0.27000001072883606" header="0" footer="0"/>
  <pageSetup paperSize="9" orientation="portrait" r:id="rId1"/>
</worksheet>
</file>

<file path=xl/worksheets/sheet27.xml><?xml version="1.0" encoding="utf-8"?>
<worksheet xmlns="http://schemas.openxmlformats.org/spreadsheetml/2006/main" xmlns:r="http://schemas.openxmlformats.org/officeDocument/2006/relationships">
  <sheetPr>
    <pageSetUpPr fitToPage="1"/>
  </sheetPr>
  <dimension ref="A1:A14"/>
  <sheetViews>
    <sheetView workbookViewId="0">
      <selection activeCell="A54" sqref="A54"/>
    </sheetView>
  </sheetViews>
  <sheetFormatPr defaultColWidth="10" defaultRowHeight="13.5"/>
  <cols>
    <col min="1" max="1" width="160" customWidth="1"/>
    <col min="2" max="2" width="9.75" customWidth="1"/>
  </cols>
  <sheetData>
    <row r="1" spans="1:1" ht="36.950000000000003" customHeight="1">
      <c r="A1" s="3" t="s">
        <v>408</v>
      </c>
    </row>
    <row r="2" spans="1:1" ht="33.200000000000003" customHeight="1">
      <c r="A2" s="23" t="s">
        <v>409</v>
      </c>
    </row>
    <row r="3" spans="1:1" ht="34.700000000000003" customHeight="1">
      <c r="A3" s="11" t="s">
        <v>534</v>
      </c>
    </row>
    <row r="4" spans="1:1" ht="25.7" customHeight="1">
      <c r="A4" s="23" t="s">
        <v>410</v>
      </c>
    </row>
    <row r="5" spans="1:1" ht="25.7" customHeight="1">
      <c r="A5" s="11" t="s">
        <v>535</v>
      </c>
    </row>
    <row r="6" spans="1:1" ht="25.7" customHeight="1">
      <c r="A6" s="23" t="s">
        <v>411</v>
      </c>
    </row>
    <row r="7" spans="1:1" ht="51.95" customHeight="1">
      <c r="A7" s="11" t="s">
        <v>536</v>
      </c>
    </row>
    <row r="8" spans="1:1" ht="25.7" customHeight="1">
      <c r="A8" s="23" t="s">
        <v>412</v>
      </c>
    </row>
    <row r="9" spans="1:1" ht="49.7" customHeight="1">
      <c r="A9" s="11" t="s">
        <v>527</v>
      </c>
    </row>
    <row r="10" spans="1:1" ht="51.2" customHeight="1">
      <c r="A10" s="11" t="s">
        <v>529</v>
      </c>
    </row>
    <row r="11" spans="1:1" ht="39.950000000000003" customHeight="1">
      <c r="A11" s="11" t="s">
        <v>528</v>
      </c>
    </row>
    <row r="12" spans="1:1" ht="43.7" customHeight="1">
      <c r="A12" s="11" t="s">
        <v>530</v>
      </c>
    </row>
    <row r="13" spans="1:1" ht="30.2" customHeight="1">
      <c r="A13" s="23" t="s">
        <v>413</v>
      </c>
    </row>
    <row r="14" spans="1:1" ht="46.7" customHeight="1">
      <c r="A14" s="11" t="s">
        <v>537</v>
      </c>
    </row>
  </sheetData>
  <phoneticPr fontId="12" type="noConversion"/>
  <pageMargins left="0.74803149606299213" right="0.74803149606299213" top="0.27559055118110237" bottom="0.27559055118110237" header="0" footer="0"/>
  <pageSetup paperSize="9" orientation="landscape" r:id="rId1"/>
</worksheet>
</file>

<file path=xl/worksheets/sheet3.xml><?xml version="1.0" encoding="utf-8"?>
<worksheet xmlns="http://schemas.openxmlformats.org/spreadsheetml/2006/main" xmlns:r="http://schemas.openxmlformats.org/officeDocument/2006/relationships">
  <dimension ref="A1:F166"/>
  <sheetViews>
    <sheetView topLeftCell="A150" workbookViewId="0">
      <selection activeCell="F143" sqref="F143"/>
    </sheetView>
  </sheetViews>
  <sheetFormatPr defaultColWidth="10" defaultRowHeight="13.5"/>
  <cols>
    <col min="1" max="1" width="8" style="27" bestFit="1" customWidth="1"/>
    <col min="2" max="2" width="27.25" style="27" bestFit="1" customWidth="1"/>
    <col min="3" max="3" width="10.25" style="27" bestFit="1" customWidth="1"/>
    <col min="4" max="5" width="15.125" style="27" bestFit="1" customWidth="1"/>
    <col min="6" max="6" width="16.75" style="27" bestFit="1" customWidth="1"/>
    <col min="7" max="9" width="9.75" style="27" customWidth="1"/>
    <col min="10" max="16384" width="10" style="27"/>
  </cols>
  <sheetData>
    <row r="1" spans="1:6" ht="39.950000000000003" customHeight="1">
      <c r="A1" s="66" t="s">
        <v>2</v>
      </c>
      <c r="B1" s="66"/>
      <c r="C1" s="66"/>
      <c r="D1" s="66"/>
      <c r="E1" s="66"/>
      <c r="F1" s="66"/>
    </row>
    <row r="2" spans="1:6" ht="22.7" customHeight="1">
      <c r="A2" s="28"/>
      <c r="C2" s="28"/>
      <c r="D2" s="28"/>
      <c r="F2" s="29" t="s">
        <v>27</v>
      </c>
    </row>
    <row r="3" spans="1:6" ht="34.15" customHeight="1">
      <c r="A3" s="30" t="s">
        <v>37</v>
      </c>
      <c r="B3" s="30" t="s">
        <v>38</v>
      </c>
      <c r="C3" s="30" t="s">
        <v>29</v>
      </c>
      <c r="D3" s="30" t="s">
        <v>30</v>
      </c>
      <c r="E3" s="30" t="s">
        <v>31</v>
      </c>
      <c r="F3" s="30" t="s">
        <v>32</v>
      </c>
    </row>
    <row r="4" spans="1:6" ht="25.7" customHeight="1">
      <c r="A4" s="31" t="s">
        <v>166</v>
      </c>
      <c r="B4" s="31" t="s">
        <v>39</v>
      </c>
      <c r="C4" s="73">
        <v>5751.03</v>
      </c>
      <c r="D4" s="73">
        <v>5542.5703089999997</v>
      </c>
      <c r="E4" s="73">
        <f>D4</f>
        <v>5542.5703089999997</v>
      </c>
      <c r="F4" s="33">
        <f>E4/D4</f>
        <v>1</v>
      </c>
    </row>
    <row r="5" spans="1:6" ht="25.7" customHeight="1">
      <c r="A5" s="31" t="s">
        <v>167</v>
      </c>
      <c r="B5" s="31" t="s">
        <v>40</v>
      </c>
      <c r="C5" s="73">
        <v>55.8</v>
      </c>
      <c r="D5" s="73">
        <v>35.181899999999999</v>
      </c>
      <c r="E5" s="73">
        <f t="shared" ref="E5:E68" si="0">D5</f>
        <v>35.181899999999999</v>
      </c>
      <c r="F5" s="33">
        <f t="shared" ref="F5:F68" si="1">E5/D5</f>
        <v>1</v>
      </c>
    </row>
    <row r="6" spans="1:6" ht="25.7" customHeight="1">
      <c r="A6" s="31" t="s">
        <v>415</v>
      </c>
      <c r="B6" s="31" t="s">
        <v>416</v>
      </c>
      <c r="C6" s="73">
        <v>18.8</v>
      </c>
      <c r="D6" s="73">
        <v>0</v>
      </c>
      <c r="E6" s="73">
        <f t="shared" si="0"/>
        <v>0</v>
      </c>
      <c r="F6" s="33">
        <v>0</v>
      </c>
    </row>
    <row r="7" spans="1:6" ht="25.7" customHeight="1">
      <c r="A7" s="31" t="s">
        <v>168</v>
      </c>
      <c r="B7" s="31" t="s">
        <v>41</v>
      </c>
      <c r="C7" s="73">
        <v>37</v>
      </c>
      <c r="D7" s="73">
        <v>35.181899999999999</v>
      </c>
      <c r="E7" s="73">
        <f t="shared" si="0"/>
        <v>35.181899999999999</v>
      </c>
      <c r="F7" s="33">
        <f t="shared" si="1"/>
        <v>1</v>
      </c>
    </row>
    <row r="8" spans="1:6" ht="25.7" customHeight="1">
      <c r="A8" s="31" t="s">
        <v>169</v>
      </c>
      <c r="B8" s="31" t="s">
        <v>42</v>
      </c>
      <c r="C8" s="73">
        <v>2627.58</v>
      </c>
      <c r="D8" s="73">
        <v>2442</v>
      </c>
      <c r="E8" s="73">
        <f t="shared" si="0"/>
        <v>2442</v>
      </c>
      <c r="F8" s="33">
        <f t="shared" si="1"/>
        <v>1</v>
      </c>
    </row>
    <row r="9" spans="1:6" ht="25.7" customHeight="1">
      <c r="A9" s="31" t="s">
        <v>170</v>
      </c>
      <c r="B9" s="31" t="s">
        <v>43</v>
      </c>
      <c r="C9" s="73">
        <v>2627.58</v>
      </c>
      <c r="D9" s="73">
        <v>2442</v>
      </c>
      <c r="E9" s="73">
        <f t="shared" si="0"/>
        <v>2442</v>
      </c>
      <c r="F9" s="33">
        <f t="shared" si="1"/>
        <v>1</v>
      </c>
    </row>
    <row r="10" spans="1:6" ht="25.7" customHeight="1">
      <c r="A10" s="31" t="s">
        <v>171</v>
      </c>
      <c r="B10" s="31" t="s">
        <v>172</v>
      </c>
      <c r="C10" s="73">
        <v>271.39999999999998</v>
      </c>
      <c r="D10" s="73">
        <v>242.93328099999999</v>
      </c>
      <c r="E10" s="73">
        <f t="shared" si="0"/>
        <v>242.93328099999999</v>
      </c>
      <c r="F10" s="33">
        <f t="shared" si="1"/>
        <v>1</v>
      </c>
    </row>
    <row r="11" spans="1:6" ht="25.7" customHeight="1">
      <c r="A11" s="31" t="s">
        <v>173</v>
      </c>
      <c r="B11" s="31" t="s">
        <v>174</v>
      </c>
      <c r="C11" s="73">
        <v>271.39999999999998</v>
      </c>
      <c r="D11" s="73">
        <v>242.93328099999999</v>
      </c>
      <c r="E11" s="73">
        <f t="shared" si="0"/>
        <v>242.93328099999999</v>
      </c>
      <c r="F11" s="33">
        <f t="shared" si="1"/>
        <v>1</v>
      </c>
    </row>
    <row r="12" spans="1:6" ht="25.7" customHeight="1">
      <c r="A12" s="31" t="s">
        <v>175</v>
      </c>
      <c r="B12" s="31" t="s">
        <v>176</v>
      </c>
      <c r="C12" s="73">
        <v>20.399999999999999</v>
      </c>
      <c r="D12" s="73">
        <v>32.024999999999999</v>
      </c>
      <c r="E12" s="73">
        <f t="shared" si="0"/>
        <v>32.024999999999999</v>
      </c>
      <c r="F12" s="33">
        <f t="shared" si="1"/>
        <v>1</v>
      </c>
    </row>
    <row r="13" spans="1:6" ht="25.7" customHeight="1">
      <c r="A13" s="31" t="s">
        <v>177</v>
      </c>
      <c r="B13" s="31" t="s">
        <v>178</v>
      </c>
      <c r="C13" s="73">
        <v>20.399999999999999</v>
      </c>
      <c r="D13" s="73">
        <v>32.024999999999999</v>
      </c>
      <c r="E13" s="73">
        <f t="shared" si="0"/>
        <v>32.024999999999999</v>
      </c>
      <c r="F13" s="33">
        <f t="shared" si="1"/>
        <v>1</v>
      </c>
    </row>
    <row r="14" spans="1:6" ht="25.7" customHeight="1">
      <c r="A14" s="31" t="s">
        <v>183</v>
      </c>
      <c r="B14" s="31" t="s">
        <v>184</v>
      </c>
      <c r="C14" s="73">
        <v>52</v>
      </c>
      <c r="D14" s="73">
        <v>55.986389000000003</v>
      </c>
      <c r="E14" s="73">
        <f t="shared" si="0"/>
        <v>55.986389000000003</v>
      </c>
      <c r="F14" s="33">
        <f t="shared" si="1"/>
        <v>1</v>
      </c>
    </row>
    <row r="15" spans="1:6" ht="25.7" customHeight="1">
      <c r="A15" s="31" t="s">
        <v>185</v>
      </c>
      <c r="B15" s="31" t="s">
        <v>186</v>
      </c>
      <c r="C15" s="73">
        <v>52</v>
      </c>
      <c r="D15" s="73">
        <v>55.986389000000003</v>
      </c>
      <c r="E15" s="73">
        <f t="shared" si="0"/>
        <v>55.986389000000003</v>
      </c>
      <c r="F15" s="33">
        <f t="shared" si="1"/>
        <v>1</v>
      </c>
    </row>
    <row r="16" spans="1:6" ht="25.7" customHeight="1">
      <c r="A16" s="31" t="s">
        <v>187</v>
      </c>
      <c r="B16" s="31" t="s">
        <v>188</v>
      </c>
      <c r="C16" s="73">
        <v>21</v>
      </c>
      <c r="D16" s="73">
        <v>38.823293</v>
      </c>
      <c r="E16" s="73">
        <f t="shared" si="0"/>
        <v>38.823293</v>
      </c>
      <c r="F16" s="33">
        <f t="shared" si="1"/>
        <v>1</v>
      </c>
    </row>
    <row r="17" spans="1:6" ht="25.7" customHeight="1">
      <c r="A17" s="31" t="s">
        <v>189</v>
      </c>
      <c r="B17" s="31" t="s">
        <v>190</v>
      </c>
      <c r="C17" s="73">
        <v>21</v>
      </c>
      <c r="D17" s="73">
        <v>38.823293</v>
      </c>
      <c r="E17" s="73">
        <f t="shared" si="0"/>
        <v>38.823293</v>
      </c>
      <c r="F17" s="33">
        <f t="shared" si="1"/>
        <v>1</v>
      </c>
    </row>
    <row r="18" spans="1:6" ht="25.7" customHeight="1">
      <c r="A18" s="31" t="s">
        <v>191</v>
      </c>
      <c r="B18" s="31" t="s">
        <v>192</v>
      </c>
      <c r="C18" s="73">
        <v>160</v>
      </c>
      <c r="D18" s="73">
        <v>176.43915899999999</v>
      </c>
      <c r="E18" s="73">
        <f t="shared" si="0"/>
        <v>176.43915899999999</v>
      </c>
      <c r="F18" s="33">
        <f t="shared" si="1"/>
        <v>1</v>
      </c>
    </row>
    <row r="19" spans="1:6" ht="25.7" customHeight="1">
      <c r="A19" s="31" t="s">
        <v>193</v>
      </c>
      <c r="B19" s="31" t="s">
        <v>194</v>
      </c>
      <c r="C19" s="73">
        <v>160</v>
      </c>
      <c r="D19" s="73">
        <v>176.43915899999999</v>
      </c>
      <c r="E19" s="73">
        <f t="shared" si="0"/>
        <v>176.43915899999999</v>
      </c>
      <c r="F19" s="33">
        <f t="shared" si="1"/>
        <v>1</v>
      </c>
    </row>
    <row r="20" spans="1:6" ht="25.7" customHeight="1">
      <c r="A20" s="31" t="s">
        <v>195</v>
      </c>
      <c r="B20" s="31" t="s">
        <v>196</v>
      </c>
      <c r="C20" s="73">
        <v>1527.65</v>
      </c>
      <c r="D20" s="73">
        <v>1500.5004670000001</v>
      </c>
      <c r="E20" s="73">
        <f t="shared" si="0"/>
        <v>1500.5004670000001</v>
      </c>
      <c r="F20" s="33">
        <f t="shared" si="1"/>
        <v>1</v>
      </c>
    </row>
    <row r="21" spans="1:6" ht="25.7" customHeight="1">
      <c r="A21" s="31" t="s">
        <v>197</v>
      </c>
      <c r="B21" s="31" t="s">
        <v>198</v>
      </c>
      <c r="C21" s="73">
        <v>1459.45</v>
      </c>
      <c r="D21" s="73">
        <v>1447.733735</v>
      </c>
      <c r="E21" s="73">
        <f t="shared" si="0"/>
        <v>1447.733735</v>
      </c>
      <c r="F21" s="33">
        <f t="shared" si="1"/>
        <v>1</v>
      </c>
    </row>
    <row r="22" spans="1:6" ht="25.7" customHeight="1">
      <c r="A22" s="31" t="s">
        <v>417</v>
      </c>
      <c r="B22" s="31" t="s">
        <v>196</v>
      </c>
      <c r="C22" s="73">
        <v>68.2</v>
      </c>
      <c r="D22" s="73">
        <v>52.766731999999998</v>
      </c>
      <c r="E22" s="73">
        <f t="shared" si="0"/>
        <v>52.766731999999998</v>
      </c>
      <c r="F22" s="33">
        <f t="shared" si="1"/>
        <v>1</v>
      </c>
    </row>
    <row r="23" spans="1:6" ht="25.7" customHeight="1">
      <c r="A23" s="31" t="s">
        <v>199</v>
      </c>
      <c r="B23" s="31" t="s">
        <v>200</v>
      </c>
      <c r="C23" s="73">
        <v>16</v>
      </c>
      <c r="D23" s="73">
        <v>15.987500000000001</v>
      </c>
      <c r="E23" s="73">
        <f t="shared" si="0"/>
        <v>15.987500000000001</v>
      </c>
      <c r="F23" s="33">
        <f t="shared" si="1"/>
        <v>1</v>
      </c>
    </row>
    <row r="24" spans="1:6" ht="25.7" customHeight="1">
      <c r="A24" s="31" t="s">
        <v>201</v>
      </c>
      <c r="B24" s="31" t="s">
        <v>202</v>
      </c>
      <c r="C24" s="73">
        <v>16</v>
      </c>
      <c r="D24" s="73">
        <v>15.987500000000001</v>
      </c>
      <c r="E24" s="73">
        <f t="shared" si="0"/>
        <v>15.987500000000001</v>
      </c>
      <c r="F24" s="33">
        <f t="shared" si="1"/>
        <v>1</v>
      </c>
    </row>
    <row r="25" spans="1:6" ht="25.7" customHeight="1">
      <c r="A25" s="31" t="s">
        <v>418</v>
      </c>
      <c r="B25" s="31" t="s">
        <v>419</v>
      </c>
      <c r="C25" s="73">
        <v>999.2</v>
      </c>
      <c r="D25" s="73">
        <v>1002.694671</v>
      </c>
      <c r="E25" s="73">
        <f t="shared" si="0"/>
        <v>1002.694671</v>
      </c>
      <c r="F25" s="33">
        <f t="shared" si="1"/>
        <v>1</v>
      </c>
    </row>
    <row r="26" spans="1:6" ht="25.7" customHeight="1">
      <c r="A26" s="31" t="s">
        <v>420</v>
      </c>
      <c r="B26" s="31" t="s">
        <v>419</v>
      </c>
      <c r="C26" s="73">
        <v>999.2</v>
      </c>
      <c r="D26" s="73">
        <v>1002.694671</v>
      </c>
      <c r="E26" s="73">
        <f t="shared" si="0"/>
        <v>1002.694671</v>
      </c>
      <c r="F26" s="33">
        <f t="shared" si="1"/>
        <v>1</v>
      </c>
    </row>
    <row r="27" spans="1:6" ht="25.7" customHeight="1">
      <c r="A27" s="31" t="s">
        <v>203</v>
      </c>
      <c r="B27" s="31" t="s">
        <v>149</v>
      </c>
      <c r="C27" s="73">
        <v>44.8</v>
      </c>
      <c r="D27" s="73">
        <v>50.341687999999998</v>
      </c>
      <c r="E27" s="73">
        <f t="shared" si="0"/>
        <v>50.341687999999998</v>
      </c>
      <c r="F27" s="33">
        <f t="shared" si="1"/>
        <v>1</v>
      </c>
    </row>
    <row r="28" spans="1:6" ht="25.7" customHeight="1">
      <c r="A28" s="31" t="s">
        <v>204</v>
      </c>
      <c r="B28" s="31" t="s">
        <v>205</v>
      </c>
      <c r="C28" s="73">
        <v>6.8</v>
      </c>
      <c r="D28" s="73">
        <v>14.8</v>
      </c>
      <c r="E28" s="73">
        <f t="shared" si="0"/>
        <v>14.8</v>
      </c>
      <c r="F28" s="33">
        <f t="shared" si="1"/>
        <v>1</v>
      </c>
    </row>
    <row r="29" spans="1:6" ht="25.7" customHeight="1">
      <c r="A29" s="31" t="s">
        <v>206</v>
      </c>
      <c r="B29" s="31" t="s">
        <v>207</v>
      </c>
      <c r="C29" s="73">
        <v>6.8</v>
      </c>
      <c r="D29" s="73">
        <v>14.8</v>
      </c>
      <c r="E29" s="73">
        <f t="shared" si="0"/>
        <v>14.8</v>
      </c>
      <c r="F29" s="33">
        <f t="shared" si="1"/>
        <v>1</v>
      </c>
    </row>
    <row r="30" spans="1:6" ht="25.7" customHeight="1">
      <c r="A30" s="31" t="s">
        <v>208</v>
      </c>
      <c r="B30" s="31" t="s">
        <v>209</v>
      </c>
      <c r="C30" s="73">
        <v>8</v>
      </c>
      <c r="D30" s="73">
        <v>8</v>
      </c>
      <c r="E30" s="73">
        <f t="shared" si="0"/>
        <v>8</v>
      </c>
      <c r="F30" s="33">
        <f t="shared" si="1"/>
        <v>1</v>
      </c>
    </row>
    <row r="31" spans="1:6" ht="25.7" customHeight="1">
      <c r="A31" s="31" t="s">
        <v>210</v>
      </c>
      <c r="B31" s="31" t="s">
        <v>211</v>
      </c>
      <c r="C31" s="73">
        <v>8</v>
      </c>
      <c r="D31" s="73">
        <v>8</v>
      </c>
      <c r="E31" s="73">
        <f t="shared" si="0"/>
        <v>8</v>
      </c>
      <c r="F31" s="33">
        <f t="shared" si="1"/>
        <v>1</v>
      </c>
    </row>
    <row r="32" spans="1:6" ht="25.7" customHeight="1">
      <c r="A32" s="31" t="s">
        <v>421</v>
      </c>
      <c r="B32" s="31" t="s">
        <v>422</v>
      </c>
      <c r="C32" s="73">
        <v>30</v>
      </c>
      <c r="D32" s="73">
        <v>27.541688000000001</v>
      </c>
      <c r="E32" s="73">
        <f t="shared" si="0"/>
        <v>27.541688000000001</v>
      </c>
      <c r="F32" s="33">
        <f t="shared" si="1"/>
        <v>1</v>
      </c>
    </row>
    <row r="33" spans="1:6" ht="25.7" customHeight="1">
      <c r="A33" s="31" t="s">
        <v>423</v>
      </c>
      <c r="B33" s="31" t="s">
        <v>422</v>
      </c>
      <c r="C33" s="73">
        <v>30</v>
      </c>
      <c r="D33" s="73">
        <v>27.541688000000001</v>
      </c>
      <c r="E33" s="73">
        <f t="shared" si="0"/>
        <v>27.541688000000001</v>
      </c>
      <c r="F33" s="33">
        <f t="shared" si="1"/>
        <v>1</v>
      </c>
    </row>
    <row r="34" spans="1:6" ht="25.7" customHeight="1">
      <c r="A34" s="31" t="s">
        <v>212</v>
      </c>
      <c r="B34" s="31" t="s">
        <v>150</v>
      </c>
      <c r="C34" s="73">
        <v>170</v>
      </c>
      <c r="D34" s="73">
        <v>178</v>
      </c>
      <c r="E34" s="73">
        <f t="shared" si="0"/>
        <v>178</v>
      </c>
      <c r="F34" s="33">
        <f t="shared" si="1"/>
        <v>1</v>
      </c>
    </row>
    <row r="35" spans="1:6" ht="25.7" customHeight="1">
      <c r="A35" s="31" t="s">
        <v>213</v>
      </c>
      <c r="B35" s="31" t="s">
        <v>214</v>
      </c>
      <c r="C35" s="73">
        <v>170</v>
      </c>
      <c r="D35" s="73">
        <v>178</v>
      </c>
      <c r="E35" s="73">
        <f t="shared" si="0"/>
        <v>178</v>
      </c>
      <c r="F35" s="33">
        <f t="shared" si="1"/>
        <v>1</v>
      </c>
    </row>
    <row r="36" spans="1:6" ht="25.7" customHeight="1">
      <c r="A36" s="31" t="s">
        <v>215</v>
      </c>
      <c r="B36" s="31" t="s">
        <v>216</v>
      </c>
      <c r="C36" s="73">
        <v>170</v>
      </c>
      <c r="D36" s="73">
        <v>178</v>
      </c>
      <c r="E36" s="73">
        <f t="shared" si="0"/>
        <v>178</v>
      </c>
      <c r="F36" s="33">
        <f t="shared" si="1"/>
        <v>1</v>
      </c>
    </row>
    <row r="37" spans="1:6" ht="25.7" customHeight="1">
      <c r="A37" s="31" t="s">
        <v>217</v>
      </c>
      <c r="B37" s="31" t="s">
        <v>151</v>
      </c>
      <c r="C37" s="73">
        <v>80</v>
      </c>
      <c r="D37" s="73">
        <v>92.422399999999996</v>
      </c>
      <c r="E37" s="73">
        <f t="shared" si="0"/>
        <v>92.422399999999996</v>
      </c>
      <c r="F37" s="33">
        <f t="shared" si="1"/>
        <v>1</v>
      </c>
    </row>
    <row r="38" spans="1:6" ht="25.7" customHeight="1">
      <c r="A38" s="31" t="s">
        <v>218</v>
      </c>
      <c r="B38" s="31" t="s">
        <v>219</v>
      </c>
      <c r="C38" s="73">
        <v>0</v>
      </c>
      <c r="D38" s="73">
        <v>0.5</v>
      </c>
      <c r="E38" s="73">
        <f t="shared" si="0"/>
        <v>0.5</v>
      </c>
      <c r="F38" s="33">
        <f t="shared" si="1"/>
        <v>1</v>
      </c>
    </row>
    <row r="39" spans="1:6" ht="25.7" customHeight="1">
      <c r="A39" s="31" t="s">
        <v>424</v>
      </c>
      <c r="B39" s="31" t="s">
        <v>425</v>
      </c>
      <c r="C39" s="73">
        <v>0</v>
      </c>
      <c r="D39" s="73">
        <v>0.5</v>
      </c>
      <c r="E39" s="73">
        <f t="shared" si="0"/>
        <v>0.5</v>
      </c>
      <c r="F39" s="33">
        <f t="shared" si="1"/>
        <v>1</v>
      </c>
    </row>
    <row r="40" spans="1:6" ht="25.7" customHeight="1">
      <c r="A40" s="31" t="s">
        <v>426</v>
      </c>
      <c r="B40" s="31" t="s">
        <v>427</v>
      </c>
      <c r="C40" s="73">
        <v>80</v>
      </c>
      <c r="D40" s="73">
        <v>91.922399999999996</v>
      </c>
      <c r="E40" s="73">
        <f t="shared" si="0"/>
        <v>91.922399999999996</v>
      </c>
      <c r="F40" s="33">
        <f t="shared" si="1"/>
        <v>1</v>
      </c>
    </row>
    <row r="41" spans="1:6" ht="25.7" customHeight="1">
      <c r="A41" s="31" t="s">
        <v>428</v>
      </c>
      <c r="B41" s="31" t="s">
        <v>427</v>
      </c>
      <c r="C41" s="73">
        <v>80</v>
      </c>
      <c r="D41" s="73">
        <v>91.922399999999996</v>
      </c>
      <c r="E41" s="73">
        <f t="shared" si="0"/>
        <v>91.922399999999996</v>
      </c>
      <c r="F41" s="33">
        <f t="shared" si="1"/>
        <v>1</v>
      </c>
    </row>
    <row r="42" spans="1:6" ht="25.7" customHeight="1">
      <c r="A42" s="31" t="s">
        <v>226</v>
      </c>
      <c r="B42" s="31" t="s">
        <v>109</v>
      </c>
      <c r="C42" s="73">
        <v>5968.52</v>
      </c>
      <c r="D42" s="73">
        <v>5265.2352609999998</v>
      </c>
      <c r="E42" s="73">
        <f t="shared" si="0"/>
        <v>5265.2352609999998</v>
      </c>
      <c r="F42" s="33">
        <f t="shared" si="1"/>
        <v>1</v>
      </c>
    </row>
    <row r="43" spans="1:6" ht="25.7" customHeight="1">
      <c r="A43" s="31" t="s">
        <v>227</v>
      </c>
      <c r="B43" s="31" t="s">
        <v>228</v>
      </c>
      <c r="C43" s="73">
        <v>784.07</v>
      </c>
      <c r="D43" s="73">
        <v>727.20675000000006</v>
      </c>
      <c r="E43" s="73">
        <f t="shared" si="0"/>
        <v>727.20675000000006</v>
      </c>
      <c r="F43" s="33">
        <f t="shared" si="1"/>
        <v>1</v>
      </c>
    </row>
    <row r="44" spans="1:6" ht="25.7" customHeight="1">
      <c r="A44" s="31" t="s">
        <v>229</v>
      </c>
      <c r="B44" s="31" t="s">
        <v>230</v>
      </c>
      <c r="C44" s="73">
        <v>30</v>
      </c>
      <c r="D44" s="73">
        <v>30</v>
      </c>
      <c r="E44" s="73">
        <f t="shared" si="0"/>
        <v>30</v>
      </c>
      <c r="F44" s="33">
        <f t="shared" si="1"/>
        <v>1</v>
      </c>
    </row>
    <row r="45" spans="1:6" ht="25.7" customHeight="1">
      <c r="A45" s="31" t="s">
        <v>231</v>
      </c>
      <c r="B45" s="31" t="s">
        <v>232</v>
      </c>
      <c r="C45" s="73">
        <v>754.07</v>
      </c>
      <c r="D45" s="73">
        <v>697.20675000000006</v>
      </c>
      <c r="E45" s="73">
        <f t="shared" si="0"/>
        <v>697.20675000000006</v>
      </c>
      <c r="F45" s="33">
        <f t="shared" si="1"/>
        <v>1</v>
      </c>
    </row>
    <row r="46" spans="1:6" ht="25.7" customHeight="1">
      <c r="A46" s="31" t="s">
        <v>233</v>
      </c>
      <c r="B46" s="31" t="s">
        <v>234</v>
      </c>
      <c r="C46" s="73">
        <v>1319.98</v>
      </c>
      <c r="D46" s="73">
        <v>1154.07105</v>
      </c>
      <c r="E46" s="73">
        <f t="shared" si="0"/>
        <v>1154.07105</v>
      </c>
      <c r="F46" s="33">
        <f t="shared" si="1"/>
        <v>1</v>
      </c>
    </row>
    <row r="47" spans="1:6" ht="25.7" customHeight="1">
      <c r="A47" s="31" t="s">
        <v>235</v>
      </c>
      <c r="B47" s="31" t="s">
        <v>236</v>
      </c>
      <c r="C47" s="73">
        <v>160.49</v>
      </c>
      <c r="D47" s="73">
        <v>156.28</v>
      </c>
      <c r="E47" s="73">
        <f t="shared" si="0"/>
        <v>156.28</v>
      </c>
      <c r="F47" s="33">
        <f t="shared" si="1"/>
        <v>1</v>
      </c>
    </row>
    <row r="48" spans="1:6" ht="25.7" customHeight="1">
      <c r="A48" s="31" t="s">
        <v>237</v>
      </c>
      <c r="B48" s="31" t="s">
        <v>238</v>
      </c>
      <c r="C48" s="73">
        <v>276.52999999999997</v>
      </c>
      <c r="D48" s="73">
        <v>280.69850000000002</v>
      </c>
      <c r="E48" s="73">
        <f t="shared" si="0"/>
        <v>280.69850000000002</v>
      </c>
      <c r="F48" s="33">
        <f t="shared" si="1"/>
        <v>1</v>
      </c>
    </row>
    <row r="49" spans="1:6" ht="25.7" customHeight="1">
      <c r="A49" s="31" t="s">
        <v>239</v>
      </c>
      <c r="B49" s="31" t="s">
        <v>240</v>
      </c>
      <c r="C49" s="73">
        <v>588.64</v>
      </c>
      <c r="D49" s="73">
        <v>477.79717099999999</v>
      </c>
      <c r="E49" s="73">
        <f t="shared" si="0"/>
        <v>477.79717099999999</v>
      </c>
      <c r="F49" s="33">
        <f t="shared" si="1"/>
        <v>1</v>
      </c>
    </row>
    <row r="50" spans="1:6" ht="25.7" customHeight="1">
      <c r="A50" s="31" t="s">
        <v>241</v>
      </c>
      <c r="B50" s="31" t="s">
        <v>242</v>
      </c>
      <c r="C50" s="73">
        <v>294.32</v>
      </c>
      <c r="D50" s="73">
        <v>238.979399</v>
      </c>
      <c r="E50" s="73">
        <f t="shared" si="0"/>
        <v>238.979399</v>
      </c>
      <c r="F50" s="33">
        <f t="shared" si="1"/>
        <v>1</v>
      </c>
    </row>
    <row r="51" spans="1:6" ht="25.7" customHeight="1">
      <c r="A51" s="31" t="s">
        <v>243</v>
      </c>
      <c r="B51" s="31" t="s">
        <v>244</v>
      </c>
      <c r="C51" s="73">
        <v>0</v>
      </c>
      <c r="D51" s="73">
        <v>0.31597999999999998</v>
      </c>
      <c r="E51" s="73">
        <f t="shared" si="0"/>
        <v>0.31597999999999998</v>
      </c>
      <c r="F51" s="33">
        <f t="shared" si="1"/>
        <v>1</v>
      </c>
    </row>
    <row r="52" spans="1:6" ht="25.7" customHeight="1">
      <c r="A52" s="31" t="s">
        <v>245</v>
      </c>
      <c r="B52" s="31" t="s">
        <v>246</v>
      </c>
      <c r="C52" s="73">
        <v>332.06</v>
      </c>
      <c r="D52" s="73">
        <v>251.38598999999999</v>
      </c>
      <c r="E52" s="73">
        <f t="shared" si="0"/>
        <v>251.38598999999999</v>
      </c>
      <c r="F52" s="33">
        <f t="shared" si="1"/>
        <v>1</v>
      </c>
    </row>
    <row r="53" spans="1:6" ht="25.7" customHeight="1">
      <c r="A53" s="31" t="s">
        <v>247</v>
      </c>
      <c r="B53" s="31" t="s">
        <v>248</v>
      </c>
      <c r="C53" s="73">
        <v>21</v>
      </c>
      <c r="D53" s="73">
        <v>21</v>
      </c>
      <c r="E53" s="73">
        <f t="shared" si="0"/>
        <v>21</v>
      </c>
      <c r="F53" s="33">
        <f t="shared" si="1"/>
        <v>1</v>
      </c>
    </row>
    <row r="54" spans="1:6" ht="25.7" customHeight="1">
      <c r="A54" s="31" t="s">
        <v>249</v>
      </c>
      <c r="B54" s="31" t="s">
        <v>250</v>
      </c>
      <c r="C54" s="73">
        <v>311.06</v>
      </c>
      <c r="D54" s="73">
        <v>230.38598999999999</v>
      </c>
      <c r="E54" s="73">
        <f t="shared" si="0"/>
        <v>230.38598999999999</v>
      </c>
      <c r="F54" s="33">
        <f t="shared" si="1"/>
        <v>1</v>
      </c>
    </row>
    <row r="55" spans="1:6" ht="25.7" customHeight="1">
      <c r="A55" s="31" t="s">
        <v>251</v>
      </c>
      <c r="B55" s="31" t="s">
        <v>252</v>
      </c>
      <c r="C55" s="73">
        <v>51.9</v>
      </c>
      <c r="D55" s="73">
        <v>97.100099999999998</v>
      </c>
      <c r="E55" s="73">
        <f t="shared" si="0"/>
        <v>97.100099999999998</v>
      </c>
      <c r="F55" s="33">
        <f t="shared" si="1"/>
        <v>1</v>
      </c>
    </row>
    <row r="56" spans="1:6" ht="25.7" customHeight="1">
      <c r="A56" s="31" t="s">
        <v>429</v>
      </c>
      <c r="B56" s="31" t="s">
        <v>430</v>
      </c>
      <c r="C56" s="73">
        <v>4.4400000000000004</v>
      </c>
      <c r="D56" s="73">
        <v>63.36</v>
      </c>
      <c r="E56" s="73">
        <f t="shared" si="0"/>
        <v>63.36</v>
      </c>
      <c r="F56" s="33">
        <f t="shared" si="1"/>
        <v>1</v>
      </c>
    </row>
    <row r="57" spans="1:6" ht="25.7" customHeight="1">
      <c r="A57" s="31" t="s">
        <v>253</v>
      </c>
      <c r="B57" s="31" t="s">
        <v>254</v>
      </c>
      <c r="C57" s="73">
        <v>47.46</v>
      </c>
      <c r="D57" s="73">
        <v>33.740099999999998</v>
      </c>
      <c r="E57" s="73">
        <f t="shared" si="0"/>
        <v>33.740099999999998</v>
      </c>
      <c r="F57" s="33">
        <f t="shared" si="1"/>
        <v>1</v>
      </c>
    </row>
    <row r="58" spans="1:6" ht="25.7" customHeight="1">
      <c r="A58" s="31" t="s">
        <v>255</v>
      </c>
      <c r="B58" s="31" t="s">
        <v>256</v>
      </c>
      <c r="C58" s="73">
        <v>96.9</v>
      </c>
      <c r="D58" s="73">
        <v>93.717500000000001</v>
      </c>
      <c r="E58" s="73">
        <f t="shared" si="0"/>
        <v>93.717500000000001</v>
      </c>
      <c r="F58" s="33">
        <f t="shared" si="1"/>
        <v>1</v>
      </c>
    </row>
    <row r="59" spans="1:6" ht="25.7" customHeight="1">
      <c r="A59" s="31" t="s">
        <v>257</v>
      </c>
      <c r="B59" s="31" t="s">
        <v>258</v>
      </c>
      <c r="C59" s="73">
        <v>96.9</v>
      </c>
      <c r="D59" s="73">
        <v>93.717500000000001</v>
      </c>
      <c r="E59" s="73">
        <f t="shared" si="0"/>
        <v>93.717500000000001</v>
      </c>
      <c r="F59" s="33">
        <f t="shared" si="1"/>
        <v>1</v>
      </c>
    </row>
    <row r="60" spans="1:6" ht="25.7" customHeight="1">
      <c r="A60" s="31" t="s">
        <v>259</v>
      </c>
      <c r="B60" s="31" t="s">
        <v>260</v>
      </c>
      <c r="C60" s="73">
        <v>1404.14</v>
      </c>
      <c r="D60" s="73">
        <v>1624.643943</v>
      </c>
      <c r="E60" s="73">
        <f t="shared" si="0"/>
        <v>1624.643943</v>
      </c>
      <c r="F60" s="33">
        <f t="shared" si="1"/>
        <v>1</v>
      </c>
    </row>
    <row r="61" spans="1:6" ht="25.7" customHeight="1">
      <c r="A61" s="31" t="s">
        <v>261</v>
      </c>
      <c r="B61" s="31" t="s">
        <v>262</v>
      </c>
      <c r="C61" s="73">
        <v>375.44</v>
      </c>
      <c r="D61" s="73">
        <v>578.90480000000002</v>
      </c>
      <c r="E61" s="73">
        <f t="shared" si="0"/>
        <v>578.90480000000002</v>
      </c>
      <c r="F61" s="33">
        <f t="shared" si="1"/>
        <v>1</v>
      </c>
    </row>
    <row r="62" spans="1:6" ht="25.7" customHeight="1">
      <c r="A62" s="31" t="s">
        <v>263</v>
      </c>
      <c r="B62" s="31" t="s">
        <v>264</v>
      </c>
      <c r="C62" s="73">
        <v>1028.7</v>
      </c>
      <c r="D62" s="73">
        <v>1045.739143</v>
      </c>
      <c r="E62" s="73">
        <f t="shared" si="0"/>
        <v>1045.739143</v>
      </c>
      <c r="F62" s="33">
        <f t="shared" si="1"/>
        <v>1</v>
      </c>
    </row>
    <row r="63" spans="1:6" ht="25.7" customHeight="1">
      <c r="A63" s="31" t="s">
        <v>265</v>
      </c>
      <c r="B63" s="31" t="s">
        <v>266</v>
      </c>
      <c r="C63" s="73">
        <v>796.79</v>
      </c>
      <c r="D63" s="73">
        <v>430.90648800000002</v>
      </c>
      <c r="E63" s="73">
        <f t="shared" si="0"/>
        <v>430.90648800000002</v>
      </c>
      <c r="F63" s="33">
        <f t="shared" si="1"/>
        <v>1</v>
      </c>
    </row>
    <row r="64" spans="1:6" ht="25.7" customHeight="1">
      <c r="A64" s="31" t="s">
        <v>431</v>
      </c>
      <c r="B64" s="31" t="s">
        <v>432</v>
      </c>
      <c r="C64" s="73">
        <v>161.05000000000001</v>
      </c>
      <c r="D64" s="73">
        <v>53.867415000000001</v>
      </c>
      <c r="E64" s="73">
        <f t="shared" si="0"/>
        <v>53.867415000000001</v>
      </c>
      <c r="F64" s="33">
        <f t="shared" si="1"/>
        <v>1</v>
      </c>
    </row>
    <row r="65" spans="1:6" ht="25.7" customHeight="1">
      <c r="A65" s="31" t="s">
        <v>267</v>
      </c>
      <c r="B65" s="31" t="s">
        <v>268</v>
      </c>
      <c r="C65" s="73">
        <v>635.74</v>
      </c>
      <c r="D65" s="73">
        <v>377.03907299999997</v>
      </c>
      <c r="E65" s="73">
        <f t="shared" si="0"/>
        <v>377.03907299999997</v>
      </c>
      <c r="F65" s="33">
        <f t="shared" si="1"/>
        <v>1</v>
      </c>
    </row>
    <row r="66" spans="1:6" ht="25.7" customHeight="1">
      <c r="A66" s="31" t="s">
        <v>269</v>
      </c>
      <c r="B66" s="31" t="s">
        <v>270</v>
      </c>
      <c r="C66" s="73">
        <v>10.3</v>
      </c>
      <c r="D66" s="73">
        <v>9.5168900000000001</v>
      </c>
      <c r="E66" s="73">
        <f t="shared" si="0"/>
        <v>9.5168900000000001</v>
      </c>
      <c r="F66" s="33">
        <f t="shared" si="1"/>
        <v>1</v>
      </c>
    </row>
    <row r="67" spans="1:6" ht="25.7" customHeight="1">
      <c r="A67" s="31" t="s">
        <v>433</v>
      </c>
      <c r="B67" s="31" t="s">
        <v>416</v>
      </c>
      <c r="C67" s="73">
        <v>0.3</v>
      </c>
      <c r="D67" s="73">
        <v>0</v>
      </c>
      <c r="E67" s="73">
        <f t="shared" si="0"/>
        <v>0</v>
      </c>
      <c r="F67" s="33">
        <v>0</v>
      </c>
    </row>
    <row r="68" spans="1:6" ht="25.7" customHeight="1">
      <c r="A68" s="31" t="s">
        <v>271</v>
      </c>
      <c r="B68" s="31" t="s">
        <v>272</v>
      </c>
      <c r="C68" s="73">
        <v>10</v>
      </c>
      <c r="D68" s="73">
        <v>9.5168900000000001</v>
      </c>
      <c r="E68" s="73">
        <f t="shared" si="0"/>
        <v>9.5168900000000001</v>
      </c>
      <c r="F68" s="33">
        <f t="shared" si="1"/>
        <v>1</v>
      </c>
    </row>
    <row r="69" spans="1:6" ht="25.7" customHeight="1">
      <c r="A69" s="31" t="s">
        <v>273</v>
      </c>
      <c r="B69" s="31" t="s">
        <v>274</v>
      </c>
      <c r="C69" s="73">
        <v>105</v>
      </c>
      <c r="D69" s="73">
        <v>85.8</v>
      </c>
      <c r="E69" s="73">
        <f t="shared" ref="E69:E132" si="2">D69</f>
        <v>85.8</v>
      </c>
      <c r="F69" s="33">
        <f t="shared" ref="F69:F132" si="3">E69/D69</f>
        <v>1</v>
      </c>
    </row>
    <row r="70" spans="1:6" ht="25.7" customHeight="1">
      <c r="A70" s="31" t="s">
        <v>275</v>
      </c>
      <c r="B70" s="31" t="s">
        <v>276</v>
      </c>
      <c r="C70" s="73">
        <v>105</v>
      </c>
      <c r="D70" s="73">
        <v>85.8</v>
      </c>
      <c r="E70" s="73">
        <f t="shared" si="2"/>
        <v>85.8</v>
      </c>
      <c r="F70" s="33">
        <f t="shared" si="3"/>
        <v>1</v>
      </c>
    </row>
    <row r="71" spans="1:6" ht="25.7" customHeight="1">
      <c r="A71" s="31" t="s">
        <v>277</v>
      </c>
      <c r="B71" s="31" t="s">
        <v>278</v>
      </c>
      <c r="C71" s="73">
        <v>200.5</v>
      </c>
      <c r="D71" s="73">
        <v>180.56317999999999</v>
      </c>
      <c r="E71" s="73">
        <f t="shared" si="2"/>
        <v>180.56317999999999</v>
      </c>
      <c r="F71" s="33">
        <f t="shared" si="3"/>
        <v>1</v>
      </c>
    </row>
    <row r="72" spans="1:6" ht="25.7" customHeight="1">
      <c r="A72" s="31" t="s">
        <v>279</v>
      </c>
      <c r="B72" s="31" t="s">
        <v>280</v>
      </c>
      <c r="C72" s="73">
        <v>90</v>
      </c>
      <c r="D72" s="73">
        <v>89.703980000000001</v>
      </c>
      <c r="E72" s="73">
        <f t="shared" si="2"/>
        <v>89.703980000000001</v>
      </c>
      <c r="F72" s="33">
        <f t="shared" si="3"/>
        <v>1</v>
      </c>
    </row>
    <row r="73" spans="1:6" ht="25.7" customHeight="1">
      <c r="A73" s="31" t="s">
        <v>281</v>
      </c>
      <c r="B73" s="31" t="s">
        <v>282</v>
      </c>
      <c r="C73" s="73">
        <v>110.5</v>
      </c>
      <c r="D73" s="73">
        <v>90.859200000000001</v>
      </c>
      <c r="E73" s="73">
        <f t="shared" si="2"/>
        <v>90.859200000000001</v>
      </c>
      <c r="F73" s="33">
        <f t="shared" si="3"/>
        <v>1</v>
      </c>
    </row>
    <row r="74" spans="1:6" ht="25.7" customHeight="1">
      <c r="A74" s="31" t="s">
        <v>283</v>
      </c>
      <c r="B74" s="31" t="s">
        <v>284</v>
      </c>
      <c r="C74" s="73">
        <v>36.479999999999997</v>
      </c>
      <c r="D74" s="73">
        <v>34.722200000000001</v>
      </c>
      <c r="E74" s="73">
        <f t="shared" si="2"/>
        <v>34.722200000000001</v>
      </c>
      <c r="F74" s="33">
        <f t="shared" si="3"/>
        <v>1</v>
      </c>
    </row>
    <row r="75" spans="1:6" ht="25.7" customHeight="1">
      <c r="A75" s="31" t="s">
        <v>285</v>
      </c>
      <c r="B75" s="31" t="s">
        <v>434</v>
      </c>
      <c r="C75" s="73">
        <v>36.479999999999997</v>
      </c>
      <c r="D75" s="73">
        <v>34.722200000000001</v>
      </c>
      <c r="E75" s="73">
        <f t="shared" si="2"/>
        <v>34.722200000000001</v>
      </c>
      <c r="F75" s="33">
        <f t="shared" si="3"/>
        <v>1</v>
      </c>
    </row>
    <row r="76" spans="1:6" ht="25.7" customHeight="1">
      <c r="A76" s="31" t="s">
        <v>435</v>
      </c>
      <c r="B76" s="31" t="s">
        <v>436</v>
      </c>
      <c r="C76" s="73">
        <v>830.4</v>
      </c>
      <c r="D76" s="73">
        <v>575.60117000000002</v>
      </c>
      <c r="E76" s="73">
        <f t="shared" si="2"/>
        <v>575.60117000000002</v>
      </c>
      <c r="F76" s="33">
        <f t="shared" si="3"/>
        <v>1</v>
      </c>
    </row>
    <row r="77" spans="1:6" ht="25.7" customHeight="1">
      <c r="A77" s="31" t="s">
        <v>437</v>
      </c>
      <c r="B77" s="31" t="s">
        <v>436</v>
      </c>
      <c r="C77" s="73">
        <v>830.4</v>
      </c>
      <c r="D77" s="73">
        <v>575.60117000000002</v>
      </c>
      <c r="E77" s="73">
        <f t="shared" si="2"/>
        <v>575.60117000000002</v>
      </c>
      <c r="F77" s="33">
        <f t="shared" si="3"/>
        <v>1</v>
      </c>
    </row>
    <row r="78" spans="1:6" ht="25.7" customHeight="1">
      <c r="A78" s="31" t="s">
        <v>287</v>
      </c>
      <c r="B78" s="31" t="s">
        <v>152</v>
      </c>
      <c r="C78" s="73">
        <v>1622.65</v>
      </c>
      <c r="D78" s="73">
        <v>2661.4260829999998</v>
      </c>
      <c r="E78" s="73">
        <f t="shared" si="2"/>
        <v>2661.4260829999998</v>
      </c>
      <c r="F78" s="33">
        <f t="shared" si="3"/>
        <v>1</v>
      </c>
    </row>
    <row r="79" spans="1:6" ht="25.7" customHeight="1">
      <c r="A79" s="31" t="s">
        <v>288</v>
      </c>
      <c r="B79" s="31" t="s">
        <v>289</v>
      </c>
      <c r="C79" s="73">
        <v>30</v>
      </c>
      <c r="D79" s="73">
        <v>65.162000000000006</v>
      </c>
      <c r="E79" s="73">
        <f t="shared" si="2"/>
        <v>65.162000000000006</v>
      </c>
      <c r="F79" s="33">
        <f t="shared" si="3"/>
        <v>1</v>
      </c>
    </row>
    <row r="80" spans="1:6" ht="25.7" customHeight="1">
      <c r="A80" s="31" t="s">
        <v>290</v>
      </c>
      <c r="B80" s="31" t="s">
        <v>291</v>
      </c>
      <c r="C80" s="73">
        <v>30</v>
      </c>
      <c r="D80" s="73">
        <v>38.862000000000002</v>
      </c>
      <c r="E80" s="73">
        <f t="shared" si="2"/>
        <v>38.862000000000002</v>
      </c>
      <c r="F80" s="33">
        <f t="shared" si="3"/>
        <v>1</v>
      </c>
    </row>
    <row r="81" spans="1:6" ht="25.7" customHeight="1">
      <c r="A81" s="31" t="s">
        <v>438</v>
      </c>
      <c r="B81" s="31" t="s">
        <v>439</v>
      </c>
      <c r="C81" s="73">
        <v>0</v>
      </c>
      <c r="D81" s="73">
        <v>26.3</v>
      </c>
      <c r="E81" s="73">
        <f t="shared" si="2"/>
        <v>26.3</v>
      </c>
      <c r="F81" s="33">
        <f t="shared" si="3"/>
        <v>1</v>
      </c>
    </row>
    <row r="82" spans="1:6" ht="25.7" customHeight="1">
      <c r="A82" s="31" t="s">
        <v>292</v>
      </c>
      <c r="B82" s="31" t="s">
        <v>293</v>
      </c>
      <c r="C82" s="73">
        <v>73</v>
      </c>
      <c r="D82" s="73">
        <v>72.885099999999994</v>
      </c>
      <c r="E82" s="73">
        <f t="shared" si="2"/>
        <v>72.885099999999994</v>
      </c>
      <c r="F82" s="33">
        <f t="shared" si="3"/>
        <v>1</v>
      </c>
    </row>
    <row r="83" spans="1:6" ht="25.7" customHeight="1">
      <c r="A83" s="31" t="s">
        <v>294</v>
      </c>
      <c r="B83" s="31" t="s">
        <v>295</v>
      </c>
      <c r="C83" s="73">
        <v>73</v>
      </c>
      <c r="D83" s="73">
        <v>72.885099999999994</v>
      </c>
      <c r="E83" s="73">
        <f t="shared" si="2"/>
        <v>72.885099999999994</v>
      </c>
      <c r="F83" s="33">
        <f t="shared" si="3"/>
        <v>1</v>
      </c>
    </row>
    <row r="84" spans="1:6" ht="25.7" customHeight="1">
      <c r="A84" s="31" t="s">
        <v>296</v>
      </c>
      <c r="B84" s="31" t="s">
        <v>297</v>
      </c>
      <c r="C84" s="73">
        <v>43</v>
      </c>
      <c r="D84" s="73">
        <v>35.215670000000003</v>
      </c>
      <c r="E84" s="73">
        <f t="shared" si="2"/>
        <v>35.215670000000003</v>
      </c>
      <c r="F84" s="33">
        <f t="shared" si="3"/>
        <v>1</v>
      </c>
    </row>
    <row r="85" spans="1:6" ht="25.7" customHeight="1">
      <c r="A85" s="31" t="s">
        <v>298</v>
      </c>
      <c r="B85" s="31" t="s">
        <v>299</v>
      </c>
      <c r="C85" s="73">
        <v>43</v>
      </c>
      <c r="D85" s="73">
        <v>35.215670000000003</v>
      </c>
      <c r="E85" s="73">
        <f t="shared" si="2"/>
        <v>35.215670000000003</v>
      </c>
      <c r="F85" s="33">
        <f t="shared" si="3"/>
        <v>1</v>
      </c>
    </row>
    <row r="86" spans="1:6" ht="25.7" customHeight="1">
      <c r="A86" s="31" t="s">
        <v>300</v>
      </c>
      <c r="B86" s="31" t="s">
        <v>301</v>
      </c>
      <c r="C86" s="73">
        <v>386.3</v>
      </c>
      <c r="D86" s="73">
        <v>282.16697499999998</v>
      </c>
      <c r="E86" s="73">
        <f t="shared" si="2"/>
        <v>282.16697499999998</v>
      </c>
      <c r="F86" s="33">
        <f t="shared" si="3"/>
        <v>1</v>
      </c>
    </row>
    <row r="87" spans="1:6" ht="25.7" customHeight="1">
      <c r="A87" s="31" t="s">
        <v>302</v>
      </c>
      <c r="B87" s="31" t="s">
        <v>303</v>
      </c>
      <c r="C87" s="73">
        <v>127.79</v>
      </c>
      <c r="D87" s="73">
        <v>88.730737000000005</v>
      </c>
      <c r="E87" s="73">
        <f t="shared" si="2"/>
        <v>88.730737000000005</v>
      </c>
      <c r="F87" s="33">
        <f t="shared" si="3"/>
        <v>1</v>
      </c>
    </row>
    <row r="88" spans="1:6" ht="25.7" customHeight="1">
      <c r="A88" s="31" t="s">
        <v>304</v>
      </c>
      <c r="B88" s="31" t="s">
        <v>305</v>
      </c>
      <c r="C88" s="73">
        <v>258.51</v>
      </c>
      <c r="D88" s="73">
        <v>193.436238</v>
      </c>
      <c r="E88" s="73">
        <f t="shared" si="2"/>
        <v>193.436238</v>
      </c>
      <c r="F88" s="33">
        <f t="shared" si="3"/>
        <v>1</v>
      </c>
    </row>
    <row r="89" spans="1:6" ht="25.7" customHeight="1">
      <c r="A89" s="31" t="s">
        <v>308</v>
      </c>
      <c r="B89" s="31" t="s">
        <v>309</v>
      </c>
      <c r="C89" s="73">
        <v>703.18</v>
      </c>
      <c r="D89" s="73">
        <v>1532.1983680000001</v>
      </c>
      <c r="E89" s="73">
        <f t="shared" si="2"/>
        <v>1532.1983680000001</v>
      </c>
      <c r="F89" s="33">
        <f t="shared" si="3"/>
        <v>1</v>
      </c>
    </row>
    <row r="90" spans="1:6" ht="25.7" customHeight="1">
      <c r="A90" s="31" t="s">
        <v>310</v>
      </c>
      <c r="B90" s="31" t="s">
        <v>311</v>
      </c>
      <c r="C90" s="73">
        <v>703.18</v>
      </c>
      <c r="D90" s="73">
        <v>1521.8711679999999</v>
      </c>
      <c r="E90" s="73">
        <f t="shared" si="2"/>
        <v>1521.8711679999999</v>
      </c>
      <c r="F90" s="33">
        <f t="shared" si="3"/>
        <v>1</v>
      </c>
    </row>
    <row r="91" spans="1:6" ht="25.7" customHeight="1">
      <c r="A91" s="31" t="s">
        <v>440</v>
      </c>
      <c r="B91" s="31" t="s">
        <v>441</v>
      </c>
      <c r="C91" s="73">
        <v>0</v>
      </c>
      <c r="D91" s="73">
        <v>10.327199999999999</v>
      </c>
      <c r="E91" s="73">
        <f t="shared" si="2"/>
        <v>10.327199999999999</v>
      </c>
      <c r="F91" s="33">
        <f t="shared" si="3"/>
        <v>1</v>
      </c>
    </row>
    <row r="92" spans="1:6" ht="25.7" customHeight="1">
      <c r="A92" s="31" t="s">
        <v>442</v>
      </c>
      <c r="B92" s="31" t="s">
        <v>443</v>
      </c>
      <c r="C92" s="73">
        <v>5.17</v>
      </c>
      <c r="D92" s="73">
        <v>6.1611000000000002</v>
      </c>
      <c r="E92" s="73">
        <f t="shared" si="2"/>
        <v>6.1611000000000002</v>
      </c>
      <c r="F92" s="33">
        <f t="shared" si="3"/>
        <v>1</v>
      </c>
    </row>
    <row r="93" spans="1:6" ht="25.7" customHeight="1">
      <c r="A93" s="31" t="s">
        <v>444</v>
      </c>
      <c r="B93" s="31" t="s">
        <v>445</v>
      </c>
      <c r="C93" s="73">
        <v>5.17</v>
      </c>
      <c r="D93" s="73">
        <v>6.1611000000000002</v>
      </c>
      <c r="E93" s="73">
        <f t="shared" si="2"/>
        <v>6.1611000000000002</v>
      </c>
      <c r="F93" s="33">
        <f t="shared" si="3"/>
        <v>1</v>
      </c>
    </row>
    <row r="94" spans="1:6" ht="25.7" customHeight="1">
      <c r="A94" s="31" t="s">
        <v>446</v>
      </c>
      <c r="B94" s="31" t="s">
        <v>447</v>
      </c>
      <c r="C94" s="73">
        <v>382</v>
      </c>
      <c r="D94" s="73">
        <v>667.63687000000004</v>
      </c>
      <c r="E94" s="73">
        <f t="shared" si="2"/>
        <v>667.63687000000004</v>
      </c>
      <c r="F94" s="33">
        <f t="shared" si="3"/>
        <v>1</v>
      </c>
    </row>
    <row r="95" spans="1:6" ht="25.7" customHeight="1">
      <c r="A95" s="31" t="s">
        <v>448</v>
      </c>
      <c r="B95" s="31" t="s">
        <v>447</v>
      </c>
      <c r="C95" s="73">
        <v>382</v>
      </c>
      <c r="D95" s="73">
        <v>667.63687000000004</v>
      </c>
      <c r="E95" s="73">
        <f t="shared" si="2"/>
        <v>667.63687000000004</v>
      </c>
      <c r="F95" s="33">
        <f t="shared" si="3"/>
        <v>1</v>
      </c>
    </row>
    <row r="96" spans="1:6" ht="25.7" customHeight="1">
      <c r="A96" s="31" t="s">
        <v>312</v>
      </c>
      <c r="B96" s="31" t="s">
        <v>153</v>
      </c>
      <c r="C96" s="73">
        <v>27883.35</v>
      </c>
      <c r="D96" s="73">
        <v>33310.686030999997</v>
      </c>
      <c r="E96" s="73">
        <f t="shared" si="2"/>
        <v>33310.686030999997</v>
      </c>
      <c r="F96" s="33">
        <f t="shared" si="3"/>
        <v>1</v>
      </c>
    </row>
    <row r="97" spans="1:6" ht="25.7" customHeight="1">
      <c r="A97" s="31" t="s">
        <v>313</v>
      </c>
      <c r="B97" s="31" t="s">
        <v>314</v>
      </c>
      <c r="C97" s="73">
        <v>1884.68</v>
      </c>
      <c r="D97" s="73">
        <v>1898.203841</v>
      </c>
      <c r="E97" s="73">
        <f t="shared" si="2"/>
        <v>1898.203841</v>
      </c>
      <c r="F97" s="33">
        <f t="shared" si="3"/>
        <v>1</v>
      </c>
    </row>
    <row r="98" spans="1:6" ht="25.7" customHeight="1">
      <c r="A98" s="31" t="s">
        <v>315</v>
      </c>
      <c r="B98" s="31" t="s">
        <v>316</v>
      </c>
      <c r="C98" s="73">
        <v>1884.68</v>
      </c>
      <c r="D98" s="73">
        <v>1898.203841</v>
      </c>
      <c r="E98" s="73">
        <f t="shared" si="2"/>
        <v>1898.203841</v>
      </c>
      <c r="F98" s="33">
        <f t="shared" si="3"/>
        <v>1</v>
      </c>
    </row>
    <row r="99" spans="1:6" ht="25.7" customHeight="1">
      <c r="A99" s="31" t="s">
        <v>449</v>
      </c>
      <c r="B99" s="31" t="s">
        <v>450</v>
      </c>
      <c r="C99" s="73">
        <v>0</v>
      </c>
      <c r="D99" s="73">
        <v>580</v>
      </c>
      <c r="E99" s="73">
        <f t="shared" si="2"/>
        <v>580</v>
      </c>
      <c r="F99" s="33">
        <f t="shared" si="3"/>
        <v>1</v>
      </c>
    </row>
    <row r="100" spans="1:6" ht="25.7" customHeight="1">
      <c r="A100" s="31" t="s">
        <v>451</v>
      </c>
      <c r="B100" s="31" t="s">
        <v>452</v>
      </c>
      <c r="C100" s="73">
        <v>0</v>
      </c>
      <c r="D100" s="73">
        <v>580</v>
      </c>
      <c r="E100" s="73">
        <f t="shared" si="2"/>
        <v>580</v>
      </c>
      <c r="F100" s="33">
        <f t="shared" si="3"/>
        <v>1</v>
      </c>
    </row>
    <row r="101" spans="1:6" ht="25.7" customHeight="1">
      <c r="A101" s="31" t="s">
        <v>317</v>
      </c>
      <c r="B101" s="31" t="s">
        <v>318</v>
      </c>
      <c r="C101" s="73">
        <v>6167.5</v>
      </c>
      <c r="D101" s="73">
        <v>7617.1710499999999</v>
      </c>
      <c r="E101" s="73">
        <f t="shared" si="2"/>
        <v>7617.1710499999999</v>
      </c>
      <c r="F101" s="33">
        <f t="shared" si="3"/>
        <v>1</v>
      </c>
    </row>
    <row r="102" spans="1:6" ht="25.7" customHeight="1">
      <c r="A102" s="31" t="s">
        <v>319</v>
      </c>
      <c r="B102" s="31" t="s">
        <v>320</v>
      </c>
      <c r="C102" s="73">
        <v>6167.5</v>
      </c>
      <c r="D102" s="73">
        <v>7617.1710499999999</v>
      </c>
      <c r="E102" s="73">
        <f t="shared" si="2"/>
        <v>7617.1710499999999</v>
      </c>
      <c r="F102" s="33">
        <f t="shared" si="3"/>
        <v>1</v>
      </c>
    </row>
    <row r="103" spans="1:6" ht="25.7" customHeight="1">
      <c r="A103" s="31" t="s">
        <v>321</v>
      </c>
      <c r="B103" s="31" t="s">
        <v>322</v>
      </c>
      <c r="C103" s="73">
        <v>19831.169999999998</v>
      </c>
      <c r="D103" s="73">
        <v>22997.311140000002</v>
      </c>
      <c r="E103" s="73">
        <f t="shared" si="2"/>
        <v>22997.311140000002</v>
      </c>
      <c r="F103" s="33">
        <f t="shared" si="3"/>
        <v>1</v>
      </c>
    </row>
    <row r="104" spans="1:6" ht="25.7" customHeight="1">
      <c r="A104" s="31" t="s">
        <v>323</v>
      </c>
      <c r="B104" s="31" t="s">
        <v>324</v>
      </c>
      <c r="C104" s="73">
        <v>160</v>
      </c>
      <c r="D104" s="73">
        <v>442.028504</v>
      </c>
      <c r="E104" s="73">
        <f t="shared" si="2"/>
        <v>442.028504</v>
      </c>
      <c r="F104" s="33">
        <f t="shared" si="3"/>
        <v>1</v>
      </c>
    </row>
    <row r="105" spans="1:6" ht="25.7" customHeight="1">
      <c r="A105" s="31" t="s">
        <v>325</v>
      </c>
      <c r="B105" s="31" t="s">
        <v>326</v>
      </c>
      <c r="C105" s="73">
        <v>19671.169999999998</v>
      </c>
      <c r="D105" s="73">
        <v>22555.282636</v>
      </c>
      <c r="E105" s="73">
        <f t="shared" si="2"/>
        <v>22555.282636</v>
      </c>
      <c r="F105" s="33">
        <f t="shared" si="3"/>
        <v>1</v>
      </c>
    </row>
    <row r="106" spans="1:6" ht="25.7" customHeight="1">
      <c r="A106" s="31" t="s">
        <v>453</v>
      </c>
      <c r="B106" s="31" t="s">
        <v>454</v>
      </c>
      <c r="C106" s="73">
        <v>0</v>
      </c>
      <c r="D106" s="73">
        <v>218</v>
      </c>
      <c r="E106" s="73">
        <f t="shared" si="2"/>
        <v>218</v>
      </c>
      <c r="F106" s="33">
        <f t="shared" si="3"/>
        <v>1</v>
      </c>
    </row>
    <row r="107" spans="1:6" ht="25.7" customHeight="1">
      <c r="A107" s="31" t="s">
        <v>455</v>
      </c>
      <c r="B107" s="31" t="s">
        <v>454</v>
      </c>
      <c r="C107" s="73">
        <v>0</v>
      </c>
      <c r="D107" s="73">
        <v>218</v>
      </c>
      <c r="E107" s="73">
        <f t="shared" si="2"/>
        <v>218</v>
      </c>
      <c r="F107" s="33">
        <f t="shared" si="3"/>
        <v>1</v>
      </c>
    </row>
    <row r="108" spans="1:6" ht="25.7" customHeight="1">
      <c r="A108" s="31" t="s">
        <v>327</v>
      </c>
      <c r="B108" s="31" t="s">
        <v>112</v>
      </c>
      <c r="C108" s="73">
        <v>7043.49</v>
      </c>
      <c r="D108" s="73">
        <v>7308.1068569999998</v>
      </c>
      <c r="E108" s="73">
        <f t="shared" si="2"/>
        <v>7308.1068569999998</v>
      </c>
      <c r="F108" s="33">
        <f t="shared" si="3"/>
        <v>1</v>
      </c>
    </row>
    <row r="109" spans="1:6" ht="25.7" customHeight="1">
      <c r="A109" s="31" t="s">
        <v>328</v>
      </c>
      <c r="B109" s="31" t="s">
        <v>329</v>
      </c>
      <c r="C109" s="73">
        <v>1446.63</v>
      </c>
      <c r="D109" s="73">
        <v>1573.4214380000001</v>
      </c>
      <c r="E109" s="73">
        <f t="shared" si="2"/>
        <v>1573.4214380000001</v>
      </c>
      <c r="F109" s="33">
        <f t="shared" si="3"/>
        <v>1</v>
      </c>
    </row>
    <row r="110" spans="1:6" ht="25.7" customHeight="1">
      <c r="A110" s="31" t="s">
        <v>330</v>
      </c>
      <c r="B110" s="31" t="s">
        <v>43</v>
      </c>
      <c r="C110" s="73">
        <v>334.41</v>
      </c>
      <c r="D110" s="73">
        <v>298.31047999999998</v>
      </c>
      <c r="E110" s="73">
        <f t="shared" si="2"/>
        <v>298.31047999999998</v>
      </c>
      <c r="F110" s="33">
        <f t="shared" si="3"/>
        <v>1</v>
      </c>
    </row>
    <row r="111" spans="1:6" ht="25.7" customHeight="1">
      <c r="A111" s="31" t="s">
        <v>456</v>
      </c>
      <c r="B111" s="31" t="s">
        <v>457</v>
      </c>
      <c r="C111" s="73">
        <v>1.6</v>
      </c>
      <c r="D111" s="73">
        <v>0.413441</v>
      </c>
      <c r="E111" s="73">
        <f t="shared" si="2"/>
        <v>0.413441</v>
      </c>
      <c r="F111" s="33">
        <f t="shared" si="3"/>
        <v>1</v>
      </c>
    </row>
    <row r="112" spans="1:6" ht="25.7" customHeight="1">
      <c r="A112" s="31" t="s">
        <v>331</v>
      </c>
      <c r="B112" s="31" t="s">
        <v>332</v>
      </c>
      <c r="C112" s="73">
        <v>1110.6199999999999</v>
      </c>
      <c r="D112" s="73">
        <v>1274.6975170000001</v>
      </c>
      <c r="E112" s="73">
        <f t="shared" si="2"/>
        <v>1274.6975170000001</v>
      </c>
      <c r="F112" s="33">
        <f t="shared" si="3"/>
        <v>1</v>
      </c>
    </row>
    <row r="113" spans="1:6" ht="25.7" customHeight="1">
      <c r="A113" s="31" t="s">
        <v>333</v>
      </c>
      <c r="B113" s="31" t="s">
        <v>334</v>
      </c>
      <c r="C113" s="73">
        <v>470</v>
      </c>
      <c r="D113" s="73">
        <v>763.41457000000003</v>
      </c>
      <c r="E113" s="73">
        <f t="shared" si="2"/>
        <v>763.41457000000003</v>
      </c>
      <c r="F113" s="33">
        <f t="shared" si="3"/>
        <v>1</v>
      </c>
    </row>
    <row r="114" spans="1:6" ht="25.7" customHeight="1">
      <c r="A114" s="31" t="s">
        <v>335</v>
      </c>
      <c r="B114" s="31" t="s">
        <v>334</v>
      </c>
      <c r="C114" s="73">
        <v>470</v>
      </c>
      <c r="D114" s="73">
        <v>763.41457000000003</v>
      </c>
      <c r="E114" s="73">
        <f t="shared" si="2"/>
        <v>763.41457000000003</v>
      </c>
      <c r="F114" s="33">
        <f t="shared" si="3"/>
        <v>1</v>
      </c>
    </row>
    <row r="115" spans="1:6" ht="25.7" customHeight="1">
      <c r="A115" s="31" t="s">
        <v>336</v>
      </c>
      <c r="B115" s="31" t="s">
        <v>337</v>
      </c>
      <c r="C115" s="73">
        <v>5013.5</v>
      </c>
      <c r="D115" s="73">
        <v>4797.1149489999998</v>
      </c>
      <c r="E115" s="73">
        <f t="shared" si="2"/>
        <v>4797.1149489999998</v>
      </c>
      <c r="F115" s="33">
        <f t="shared" si="3"/>
        <v>1</v>
      </c>
    </row>
    <row r="116" spans="1:6" ht="25.7" customHeight="1">
      <c r="A116" s="31" t="s">
        <v>338</v>
      </c>
      <c r="B116" s="31" t="s">
        <v>339</v>
      </c>
      <c r="C116" s="73">
        <v>5013.5</v>
      </c>
      <c r="D116" s="73">
        <v>4797.1149489999998</v>
      </c>
      <c r="E116" s="73">
        <f t="shared" si="2"/>
        <v>4797.1149489999998</v>
      </c>
      <c r="F116" s="33">
        <f t="shared" si="3"/>
        <v>1</v>
      </c>
    </row>
    <row r="117" spans="1:6" ht="25.7" customHeight="1">
      <c r="A117" s="31" t="s">
        <v>458</v>
      </c>
      <c r="B117" s="31" t="s">
        <v>459</v>
      </c>
      <c r="C117" s="73">
        <v>113.36</v>
      </c>
      <c r="D117" s="73">
        <v>106.12560000000001</v>
      </c>
      <c r="E117" s="73">
        <f t="shared" si="2"/>
        <v>106.12560000000001</v>
      </c>
      <c r="F117" s="33">
        <f t="shared" si="3"/>
        <v>1</v>
      </c>
    </row>
    <row r="118" spans="1:6" ht="25.7" customHeight="1">
      <c r="A118" s="31" t="s">
        <v>460</v>
      </c>
      <c r="B118" s="31" t="s">
        <v>459</v>
      </c>
      <c r="C118" s="73">
        <v>113.36</v>
      </c>
      <c r="D118" s="73">
        <v>106.12560000000001</v>
      </c>
      <c r="E118" s="73">
        <f t="shared" si="2"/>
        <v>106.12560000000001</v>
      </c>
      <c r="F118" s="33">
        <f t="shared" si="3"/>
        <v>1</v>
      </c>
    </row>
    <row r="119" spans="1:6" ht="25.7" customHeight="1">
      <c r="A119" s="31" t="s">
        <v>461</v>
      </c>
      <c r="B119" s="31" t="s">
        <v>462</v>
      </c>
      <c r="C119" s="73">
        <v>0</v>
      </c>
      <c r="D119" s="73">
        <v>68.030299999999997</v>
      </c>
      <c r="E119" s="73">
        <f t="shared" si="2"/>
        <v>68.030299999999997</v>
      </c>
      <c r="F119" s="33">
        <f t="shared" si="3"/>
        <v>1</v>
      </c>
    </row>
    <row r="120" spans="1:6" ht="25.7" customHeight="1">
      <c r="A120" s="31" t="s">
        <v>463</v>
      </c>
      <c r="B120" s="31" t="s">
        <v>462</v>
      </c>
      <c r="C120" s="73">
        <v>0</v>
      </c>
      <c r="D120" s="73">
        <v>68.030299999999997</v>
      </c>
      <c r="E120" s="73">
        <f t="shared" si="2"/>
        <v>68.030299999999997</v>
      </c>
      <c r="F120" s="33">
        <f t="shared" si="3"/>
        <v>1</v>
      </c>
    </row>
    <row r="121" spans="1:6" ht="25.7" customHeight="1">
      <c r="A121" s="31" t="s">
        <v>340</v>
      </c>
      <c r="B121" s="31" t="s">
        <v>154</v>
      </c>
      <c r="C121" s="73">
        <v>27780.21</v>
      </c>
      <c r="D121" s="73">
        <v>30002.084945999999</v>
      </c>
      <c r="E121" s="73">
        <f t="shared" si="2"/>
        <v>30002.084945999999</v>
      </c>
      <c r="F121" s="33">
        <f t="shared" si="3"/>
        <v>1</v>
      </c>
    </row>
    <row r="122" spans="1:6" ht="25.7" customHeight="1">
      <c r="A122" s="31" t="s">
        <v>341</v>
      </c>
      <c r="B122" s="31" t="s">
        <v>342</v>
      </c>
      <c r="C122" s="73">
        <v>1566.68</v>
      </c>
      <c r="D122" s="73">
        <v>9588.7741640000004</v>
      </c>
      <c r="E122" s="73">
        <f t="shared" si="2"/>
        <v>9588.7741640000004</v>
      </c>
      <c r="F122" s="33">
        <f t="shared" si="3"/>
        <v>1</v>
      </c>
    </row>
    <row r="123" spans="1:6" ht="25.7" customHeight="1">
      <c r="A123" s="31" t="s">
        <v>343</v>
      </c>
      <c r="B123" s="31" t="s">
        <v>198</v>
      </c>
      <c r="C123" s="73">
        <v>491.11</v>
      </c>
      <c r="D123" s="73">
        <v>441.42685599999999</v>
      </c>
      <c r="E123" s="73">
        <f t="shared" si="2"/>
        <v>441.42685599999999</v>
      </c>
      <c r="F123" s="33">
        <f t="shared" si="3"/>
        <v>1</v>
      </c>
    </row>
    <row r="124" spans="1:6" ht="25.7" customHeight="1">
      <c r="A124" s="31" t="s">
        <v>344</v>
      </c>
      <c r="B124" s="31" t="s">
        <v>345</v>
      </c>
      <c r="C124" s="73">
        <v>60.7</v>
      </c>
      <c r="D124" s="73">
        <v>58.905999999999999</v>
      </c>
      <c r="E124" s="73">
        <f t="shared" si="2"/>
        <v>58.905999999999999</v>
      </c>
      <c r="F124" s="33">
        <f t="shared" si="3"/>
        <v>1</v>
      </c>
    </row>
    <row r="125" spans="1:6" ht="25.7" customHeight="1">
      <c r="A125" s="31" t="s">
        <v>464</v>
      </c>
      <c r="B125" s="31" t="s">
        <v>465</v>
      </c>
      <c r="C125" s="73">
        <v>0</v>
      </c>
      <c r="D125" s="73">
        <v>79.350150999999997</v>
      </c>
      <c r="E125" s="73">
        <f t="shared" si="2"/>
        <v>79.350150999999997</v>
      </c>
      <c r="F125" s="33">
        <f t="shared" si="3"/>
        <v>1</v>
      </c>
    </row>
    <row r="126" spans="1:6" ht="25.7" customHeight="1">
      <c r="A126" s="31" t="s">
        <v>346</v>
      </c>
      <c r="B126" s="31" t="s">
        <v>347</v>
      </c>
      <c r="C126" s="73">
        <v>93.18</v>
      </c>
      <c r="D126" s="73">
        <v>2983.1622560000001</v>
      </c>
      <c r="E126" s="73">
        <f t="shared" si="2"/>
        <v>2983.1622560000001</v>
      </c>
      <c r="F126" s="33">
        <f t="shared" si="3"/>
        <v>1</v>
      </c>
    </row>
    <row r="127" spans="1:6" ht="25.7" customHeight="1">
      <c r="A127" s="31" t="s">
        <v>348</v>
      </c>
      <c r="B127" s="31" t="s">
        <v>349</v>
      </c>
      <c r="C127" s="73">
        <v>0</v>
      </c>
      <c r="D127" s="73">
        <v>16.785</v>
      </c>
      <c r="E127" s="73">
        <f t="shared" si="2"/>
        <v>16.785</v>
      </c>
      <c r="F127" s="33">
        <f t="shared" si="3"/>
        <v>1</v>
      </c>
    </row>
    <row r="128" spans="1:6" ht="25.7" customHeight="1">
      <c r="A128" s="31" t="s">
        <v>350</v>
      </c>
      <c r="B128" s="31" t="s">
        <v>466</v>
      </c>
      <c r="C128" s="73">
        <v>0</v>
      </c>
      <c r="D128" s="73">
        <v>21.386800000000001</v>
      </c>
      <c r="E128" s="73">
        <f t="shared" si="2"/>
        <v>21.386800000000001</v>
      </c>
      <c r="F128" s="33">
        <f t="shared" si="3"/>
        <v>1</v>
      </c>
    </row>
    <row r="129" spans="1:6" ht="25.7" customHeight="1">
      <c r="A129" s="31" t="s">
        <v>352</v>
      </c>
      <c r="B129" s="31" t="s">
        <v>467</v>
      </c>
      <c r="C129" s="73">
        <v>0</v>
      </c>
      <c r="D129" s="73">
        <v>342.18</v>
      </c>
      <c r="E129" s="73">
        <f t="shared" si="2"/>
        <v>342.18</v>
      </c>
      <c r="F129" s="33">
        <f t="shared" si="3"/>
        <v>1</v>
      </c>
    </row>
    <row r="130" spans="1:6" ht="25.7" customHeight="1">
      <c r="A130" s="31" t="s">
        <v>354</v>
      </c>
      <c r="B130" s="31" t="s">
        <v>355</v>
      </c>
      <c r="C130" s="73">
        <v>921.69</v>
      </c>
      <c r="D130" s="73">
        <v>5645.5771009999999</v>
      </c>
      <c r="E130" s="73">
        <f t="shared" si="2"/>
        <v>5645.5771009999999</v>
      </c>
      <c r="F130" s="33">
        <f t="shared" si="3"/>
        <v>1</v>
      </c>
    </row>
    <row r="131" spans="1:6" ht="25.7" customHeight="1">
      <c r="A131" s="31" t="s">
        <v>356</v>
      </c>
      <c r="B131" s="31" t="s">
        <v>357</v>
      </c>
      <c r="C131" s="73">
        <v>6620.75</v>
      </c>
      <c r="D131" s="73">
        <v>6167.2583489999997</v>
      </c>
      <c r="E131" s="73">
        <f t="shared" si="2"/>
        <v>6167.2583489999997</v>
      </c>
      <c r="F131" s="33">
        <f t="shared" si="3"/>
        <v>1</v>
      </c>
    </row>
    <row r="132" spans="1:6" ht="25.7" customHeight="1">
      <c r="A132" s="31" t="s">
        <v>358</v>
      </c>
      <c r="B132" s="31" t="s">
        <v>359</v>
      </c>
      <c r="C132" s="73">
        <v>0</v>
      </c>
      <c r="D132" s="73">
        <v>199.82400000000001</v>
      </c>
      <c r="E132" s="73">
        <f t="shared" si="2"/>
        <v>199.82400000000001</v>
      </c>
      <c r="F132" s="33">
        <f t="shared" si="3"/>
        <v>1</v>
      </c>
    </row>
    <row r="133" spans="1:6" ht="25.7" customHeight="1">
      <c r="A133" s="31" t="s">
        <v>360</v>
      </c>
      <c r="B133" s="31" t="s">
        <v>361</v>
      </c>
      <c r="C133" s="73">
        <v>1726.08</v>
      </c>
      <c r="D133" s="73">
        <v>1080.452374</v>
      </c>
      <c r="E133" s="73">
        <f t="shared" ref="E133:E160" si="4">D133</f>
        <v>1080.452374</v>
      </c>
      <c r="F133" s="33">
        <f t="shared" ref="F133:F166" si="5">E133/D133</f>
        <v>1</v>
      </c>
    </row>
    <row r="134" spans="1:6" ht="25.7" customHeight="1">
      <c r="A134" s="31" t="s">
        <v>362</v>
      </c>
      <c r="B134" s="31" t="s">
        <v>363</v>
      </c>
      <c r="C134" s="73">
        <v>4091.84</v>
      </c>
      <c r="D134" s="73">
        <v>4091.84</v>
      </c>
      <c r="E134" s="73">
        <f t="shared" si="4"/>
        <v>4091.84</v>
      </c>
      <c r="F134" s="33">
        <f t="shared" si="5"/>
        <v>1</v>
      </c>
    </row>
    <row r="135" spans="1:6" ht="25.7" customHeight="1">
      <c r="A135" s="31" t="s">
        <v>364</v>
      </c>
      <c r="B135" s="31" t="s">
        <v>365</v>
      </c>
      <c r="C135" s="73">
        <v>802.83</v>
      </c>
      <c r="D135" s="73">
        <v>795.141975</v>
      </c>
      <c r="E135" s="73">
        <f t="shared" si="4"/>
        <v>795.141975</v>
      </c>
      <c r="F135" s="33">
        <f t="shared" si="5"/>
        <v>1</v>
      </c>
    </row>
    <row r="136" spans="1:6" ht="25.7" customHeight="1">
      <c r="A136" s="31" t="s">
        <v>366</v>
      </c>
      <c r="B136" s="31" t="s">
        <v>367</v>
      </c>
      <c r="C136" s="73">
        <v>3853.08</v>
      </c>
      <c r="D136" s="73">
        <v>3331.0627709999999</v>
      </c>
      <c r="E136" s="73">
        <f t="shared" si="4"/>
        <v>3331.0627709999999</v>
      </c>
      <c r="F136" s="33">
        <f t="shared" si="5"/>
        <v>1</v>
      </c>
    </row>
    <row r="137" spans="1:6" ht="25.7" customHeight="1">
      <c r="A137" s="31" t="s">
        <v>368</v>
      </c>
      <c r="B137" s="31" t="s">
        <v>369</v>
      </c>
      <c r="C137" s="73">
        <v>340.77</v>
      </c>
      <c r="D137" s="73">
        <v>282.69723099999999</v>
      </c>
      <c r="E137" s="73">
        <f t="shared" si="4"/>
        <v>282.69723099999999</v>
      </c>
      <c r="F137" s="33">
        <f t="shared" si="5"/>
        <v>1</v>
      </c>
    </row>
    <row r="138" spans="1:6" ht="25.7" customHeight="1">
      <c r="A138" s="31" t="s">
        <v>468</v>
      </c>
      <c r="B138" s="31" t="s">
        <v>469</v>
      </c>
      <c r="C138" s="73">
        <v>0</v>
      </c>
      <c r="D138" s="73">
        <v>35.529499999999999</v>
      </c>
      <c r="E138" s="73">
        <f t="shared" si="4"/>
        <v>35.529499999999999</v>
      </c>
      <c r="F138" s="33">
        <f t="shared" si="5"/>
        <v>1</v>
      </c>
    </row>
    <row r="139" spans="1:6" ht="25.7" customHeight="1">
      <c r="A139" s="31" t="s">
        <v>372</v>
      </c>
      <c r="B139" s="31" t="s">
        <v>373</v>
      </c>
      <c r="C139" s="73">
        <v>3512.31</v>
      </c>
      <c r="D139" s="73">
        <v>3012.8360400000001</v>
      </c>
      <c r="E139" s="73">
        <f t="shared" si="4"/>
        <v>3012.8360400000001</v>
      </c>
      <c r="F139" s="33">
        <f t="shared" si="5"/>
        <v>1</v>
      </c>
    </row>
    <row r="140" spans="1:6" ht="25.7" customHeight="1">
      <c r="A140" s="31" t="s">
        <v>374</v>
      </c>
      <c r="B140" s="31" t="s">
        <v>375</v>
      </c>
      <c r="C140" s="73">
        <v>4400</v>
      </c>
      <c r="D140" s="73">
        <v>4791.1959619999998</v>
      </c>
      <c r="E140" s="73">
        <f t="shared" si="4"/>
        <v>4791.1959619999998</v>
      </c>
      <c r="F140" s="33">
        <f t="shared" si="5"/>
        <v>1</v>
      </c>
    </row>
    <row r="141" spans="1:6" ht="25.7" customHeight="1">
      <c r="A141" s="31" t="s">
        <v>376</v>
      </c>
      <c r="B141" s="31" t="s">
        <v>377</v>
      </c>
      <c r="C141" s="73">
        <v>0</v>
      </c>
      <c r="D141" s="73">
        <v>15.246</v>
      </c>
      <c r="E141" s="73">
        <f t="shared" si="4"/>
        <v>15.246</v>
      </c>
      <c r="F141" s="33">
        <f t="shared" si="5"/>
        <v>1</v>
      </c>
    </row>
    <row r="142" spans="1:6" ht="25.7" customHeight="1">
      <c r="A142" s="31" t="s">
        <v>378</v>
      </c>
      <c r="B142" s="31" t="s">
        <v>379</v>
      </c>
      <c r="C142" s="73">
        <v>1800</v>
      </c>
      <c r="D142" s="73">
        <v>2135.9499620000001</v>
      </c>
      <c r="E142" s="73">
        <f t="shared" si="4"/>
        <v>2135.9499620000001</v>
      </c>
      <c r="F142" s="33">
        <f t="shared" si="5"/>
        <v>1</v>
      </c>
    </row>
    <row r="143" spans="1:6" ht="25.7" customHeight="1">
      <c r="A143" s="31" t="s">
        <v>470</v>
      </c>
      <c r="B143" s="31" t="s">
        <v>471</v>
      </c>
      <c r="C143" s="73">
        <v>2600</v>
      </c>
      <c r="D143" s="73">
        <v>2640</v>
      </c>
      <c r="E143" s="73">
        <f t="shared" si="4"/>
        <v>2640</v>
      </c>
      <c r="F143" s="33">
        <f t="shared" si="5"/>
        <v>1</v>
      </c>
    </row>
    <row r="144" spans="1:6" ht="25.7" customHeight="1">
      <c r="A144" s="31" t="s">
        <v>472</v>
      </c>
      <c r="B144" s="31" t="s">
        <v>473</v>
      </c>
      <c r="C144" s="73">
        <v>11339.7</v>
      </c>
      <c r="D144" s="73">
        <v>6123.7937000000002</v>
      </c>
      <c r="E144" s="73">
        <f t="shared" si="4"/>
        <v>6123.7937000000002</v>
      </c>
      <c r="F144" s="33">
        <f t="shared" si="5"/>
        <v>1</v>
      </c>
    </row>
    <row r="145" spans="1:6" ht="25.7" customHeight="1">
      <c r="A145" s="31" t="s">
        <v>474</v>
      </c>
      <c r="B145" s="31" t="s">
        <v>473</v>
      </c>
      <c r="C145" s="73">
        <v>11339.7</v>
      </c>
      <c r="D145" s="73">
        <v>6123.7937000000002</v>
      </c>
      <c r="E145" s="73">
        <f t="shared" si="4"/>
        <v>6123.7937000000002</v>
      </c>
      <c r="F145" s="33">
        <f t="shared" si="5"/>
        <v>1</v>
      </c>
    </row>
    <row r="146" spans="1:6" ht="25.7" customHeight="1">
      <c r="A146" s="31" t="s">
        <v>475</v>
      </c>
      <c r="B146" s="31" t="s">
        <v>155</v>
      </c>
      <c r="C146" s="73">
        <v>23902.13</v>
      </c>
      <c r="D146" s="73">
        <v>13401.17151</v>
      </c>
      <c r="E146" s="73">
        <f t="shared" si="4"/>
        <v>13401.17151</v>
      </c>
      <c r="F146" s="33">
        <f t="shared" si="5"/>
        <v>1</v>
      </c>
    </row>
    <row r="147" spans="1:6" ht="25.7" customHeight="1">
      <c r="A147" s="31" t="s">
        <v>476</v>
      </c>
      <c r="B147" s="31" t="s">
        <v>477</v>
      </c>
      <c r="C147" s="73">
        <v>0</v>
      </c>
      <c r="D147" s="73">
        <v>78.824100000000001</v>
      </c>
      <c r="E147" s="73">
        <f t="shared" si="4"/>
        <v>78.824100000000001</v>
      </c>
      <c r="F147" s="33">
        <f t="shared" si="5"/>
        <v>1</v>
      </c>
    </row>
    <row r="148" spans="1:6" ht="25.7" customHeight="1">
      <c r="A148" s="31" t="s">
        <v>478</v>
      </c>
      <c r="B148" s="31" t="s">
        <v>479</v>
      </c>
      <c r="C148" s="73">
        <v>0</v>
      </c>
      <c r="D148" s="73">
        <v>78.824100000000001</v>
      </c>
      <c r="E148" s="73">
        <f t="shared" si="4"/>
        <v>78.824100000000001</v>
      </c>
      <c r="F148" s="33">
        <f t="shared" si="5"/>
        <v>1</v>
      </c>
    </row>
    <row r="149" spans="1:6" ht="25.7" customHeight="1">
      <c r="A149" s="31" t="s">
        <v>480</v>
      </c>
      <c r="B149" s="31" t="s">
        <v>481</v>
      </c>
      <c r="C149" s="73">
        <v>23902.13</v>
      </c>
      <c r="D149" s="73">
        <v>13322.34741</v>
      </c>
      <c r="E149" s="73">
        <f t="shared" si="4"/>
        <v>13322.34741</v>
      </c>
      <c r="F149" s="33">
        <f t="shared" si="5"/>
        <v>1</v>
      </c>
    </row>
    <row r="150" spans="1:6" ht="25.7" customHeight="1">
      <c r="A150" s="31" t="s">
        <v>482</v>
      </c>
      <c r="B150" s="31" t="s">
        <v>481</v>
      </c>
      <c r="C150" s="73">
        <v>23902.13</v>
      </c>
      <c r="D150" s="73">
        <v>13322.34741</v>
      </c>
      <c r="E150" s="73">
        <f t="shared" si="4"/>
        <v>13322.34741</v>
      </c>
      <c r="F150" s="33">
        <f t="shared" si="5"/>
        <v>1</v>
      </c>
    </row>
    <row r="151" spans="1:6" ht="25.7" customHeight="1">
      <c r="A151" s="31" t="s">
        <v>380</v>
      </c>
      <c r="B151" s="31" t="s">
        <v>381</v>
      </c>
      <c r="C151" s="73">
        <v>2500</v>
      </c>
      <c r="D151" s="73">
        <v>7500</v>
      </c>
      <c r="E151" s="73">
        <f t="shared" si="4"/>
        <v>7500</v>
      </c>
      <c r="F151" s="33">
        <f t="shared" si="5"/>
        <v>1</v>
      </c>
    </row>
    <row r="152" spans="1:6" ht="25.7" customHeight="1">
      <c r="A152" s="31" t="s">
        <v>382</v>
      </c>
      <c r="B152" s="31" t="s">
        <v>383</v>
      </c>
      <c r="C152" s="73">
        <v>2500</v>
      </c>
      <c r="D152" s="73">
        <v>7500</v>
      </c>
      <c r="E152" s="73">
        <f t="shared" si="4"/>
        <v>7500</v>
      </c>
      <c r="F152" s="33">
        <f t="shared" si="5"/>
        <v>1</v>
      </c>
    </row>
    <row r="153" spans="1:6" ht="25.7" customHeight="1">
      <c r="A153" s="31" t="s">
        <v>384</v>
      </c>
      <c r="B153" s="31" t="s">
        <v>385</v>
      </c>
      <c r="C153" s="73">
        <v>2500</v>
      </c>
      <c r="D153" s="73">
        <v>7500</v>
      </c>
      <c r="E153" s="73">
        <f t="shared" si="4"/>
        <v>7500</v>
      </c>
      <c r="F153" s="33">
        <f t="shared" si="5"/>
        <v>1</v>
      </c>
    </row>
    <row r="154" spans="1:6" ht="25.7" customHeight="1">
      <c r="A154" s="31" t="s">
        <v>386</v>
      </c>
      <c r="B154" s="31" t="s">
        <v>156</v>
      </c>
      <c r="C154" s="73">
        <v>731.78</v>
      </c>
      <c r="D154" s="73">
        <v>759.11614999999995</v>
      </c>
      <c r="E154" s="73">
        <f t="shared" si="4"/>
        <v>759.11614999999995</v>
      </c>
      <c r="F154" s="33">
        <f t="shared" si="5"/>
        <v>1</v>
      </c>
    </row>
    <row r="155" spans="1:6" ht="25.7" customHeight="1">
      <c r="A155" s="31" t="s">
        <v>387</v>
      </c>
      <c r="B155" s="31" t="s">
        <v>388</v>
      </c>
      <c r="C155" s="73">
        <v>731.78</v>
      </c>
      <c r="D155" s="73">
        <v>759.11614999999995</v>
      </c>
      <c r="E155" s="73">
        <f t="shared" si="4"/>
        <v>759.11614999999995</v>
      </c>
      <c r="F155" s="33">
        <f t="shared" si="5"/>
        <v>1</v>
      </c>
    </row>
    <row r="156" spans="1:6" ht="25.7" customHeight="1">
      <c r="A156" s="31" t="s">
        <v>389</v>
      </c>
      <c r="B156" s="31" t="s">
        <v>390</v>
      </c>
      <c r="C156" s="73">
        <v>398.18</v>
      </c>
      <c r="D156" s="73">
        <v>438.22615000000002</v>
      </c>
      <c r="E156" s="73">
        <f t="shared" si="4"/>
        <v>438.22615000000002</v>
      </c>
      <c r="F156" s="33">
        <f t="shared" si="5"/>
        <v>1</v>
      </c>
    </row>
    <row r="157" spans="1:6" ht="25.7" customHeight="1">
      <c r="A157" s="31" t="s">
        <v>391</v>
      </c>
      <c r="B157" s="31" t="s">
        <v>392</v>
      </c>
      <c r="C157" s="73">
        <v>333.6</v>
      </c>
      <c r="D157" s="73">
        <v>320.89</v>
      </c>
      <c r="E157" s="73">
        <f t="shared" si="4"/>
        <v>320.89</v>
      </c>
      <c r="F157" s="33">
        <f t="shared" si="5"/>
        <v>1</v>
      </c>
    </row>
    <row r="158" spans="1:6" ht="25.7" customHeight="1">
      <c r="A158" s="31" t="s">
        <v>483</v>
      </c>
      <c r="B158" s="31" t="s">
        <v>157</v>
      </c>
      <c r="C158" s="73">
        <v>0</v>
      </c>
      <c r="D158" s="73">
        <v>272.590507</v>
      </c>
      <c r="E158" s="73">
        <f t="shared" si="4"/>
        <v>272.590507</v>
      </c>
      <c r="F158" s="33">
        <f t="shared" si="5"/>
        <v>1</v>
      </c>
    </row>
    <row r="159" spans="1:6" ht="25.7" customHeight="1">
      <c r="A159" s="31" t="s">
        <v>484</v>
      </c>
      <c r="B159" s="31" t="s">
        <v>485</v>
      </c>
      <c r="C159" s="73">
        <v>0</v>
      </c>
      <c r="D159" s="73">
        <v>272.590507</v>
      </c>
      <c r="E159" s="73">
        <f t="shared" si="4"/>
        <v>272.590507</v>
      </c>
      <c r="F159" s="33">
        <f t="shared" si="5"/>
        <v>1</v>
      </c>
    </row>
    <row r="160" spans="1:6" ht="25.7" customHeight="1">
      <c r="A160" s="31" t="s">
        <v>486</v>
      </c>
      <c r="B160" s="31" t="s">
        <v>487</v>
      </c>
      <c r="C160" s="73">
        <v>0</v>
      </c>
      <c r="D160" s="73">
        <v>272.590507</v>
      </c>
      <c r="E160" s="73">
        <f t="shared" si="4"/>
        <v>272.590507</v>
      </c>
      <c r="F160" s="33">
        <f t="shared" si="5"/>
        <v>1</v>
      </c>
    </row>
    <row r="161" spans="1:6" ht="25.7" customHeight="1">
      <c r="A161" s="30"/>
      <c r="B161" s="30" t="s">
        <v>44</v>
      </c>
      <c r="C161" s="74">
        <f>C4+C27+C34+C37+C42+C78+C96+C108+C121+C146+C151+C154+C158</f>
        <v>103477.95999999999</v>
      </c>
      <c r="D161" s="74">
        <f>D4+D27+D34+D37+D42+D78+D96+D108+D121+D146+D151+D154+D158</f>
        <v>106343.75174199999</v>
      </c>
      <c r="E161" s="74">
        <f>E4+E27+E34+E37+E42+E78+E96+E108+E121+E146+E151+E154+E158</f>
        <v>106343.75174199999</v>
      </c>
      <c r="F161" s="33">
        <f t="shared" si="5"/>
        <v>1</v>
      </c>
    </row>
    <row r="162" spans="1:6" ht="25.7" customHeight="1">
      <c r="A162" s="30"/>
      <c r="B162" s="30" t="s">
        <v>45</v>
      </c>
      <c r="C162" s="74"/>
      <c r="D162" s="74"/>
      <c r="E162" s="74"/>
      <c r="F162" s="33"/>
    </row>
    <row r="163" spans="1:6" ht="25.7" customHeight="1">
      <c r="A163" s="30"/>
      <c r="B163" s="30" t="s">
        <v>46</v>
      </c>
      <c r="C163" s="74">
        <v>0</v>
      </c>
      <c r="D163" s="74">
        <v>1229.7734</v>
      </c>
      <c r="E163" s="74">
        <v>1229.7734</v>
      </c>
      <c r="F163" s="33">
        <f t="shared" si="5"/>
        <v>1</v>
      </c>
    </row>
    <row r="164" spans="1:6" ht="25.7" customHeight="1">
      <c r="A164" s="30"/>
      <c r="B164" s="30" t="s">
        <v>47</v>
      </c>
      <c r="C164" s="74">
        <v>0</v>
      </c>
      <c r="D164" s="74">
        <v>16931.960599999999</v>
      </c>
      <c r="E164" s="74">
        <v>16931.960599999999</v>
      </c>
      <c r="F164" s="33">
        <f t="shared" si="5"/>
        <v>1</v>
      </c>
    </row>
    <row r="165" spans="1:6" ht="25.7" customHeight="1">
      <c r="A165" s="30"/>
      <c r="B165" s="30" t="s">
        <v>48</v>
      </c>
      <c r="C165" s="74">
        <v>0</v>
      </c>
      <c r="D165" s="74">
        <v>8511.6</v>
      </c>
      <c r="E165" s="74">
        <v>8511.6</v>
      </c>
      <c r="F165" s="33">
        <f t="shared" si="5"/>
        <v>1</v>
      </c>
    </row>
    <row r="166" spans="1:6" ht="25.7" customHeight="1">
      <c r="A166" s="30"/>
      <c r="B166" s="30" t="s">
        <v>36</v>
      </c>
      <c r="C166" s="74">
        <f>C161</f>
        <v>103477.95999999999</v>
      </c>
      <c r="D166" s="74">
        <f>D161+D162+D163+D164+D165</f>
        <v>133017.085742</v>
      </c>
      <c r="E166" s="74">
        <f>E161+E162+E163+E164+E165</f>
        <v>133017.085742</v>
      </c>
      <c r="F166" s="33">
        <f t="shared" si="5"/>
        <v>1</v>
      </c>
    </row>
  </sheetData>
  <mergeCells count="1">
    <mergeCell ref="A1:F1"/>
  </mergeCells>
  <phoneticPr fontId="12" type="noConversion"/>
  <pageMargins left="0.74803149606299213" right="0.74803149606299213" top="0.27559055118110237" bottom="0.27559055118110237" header="0" footer="0"/>
  <pageSetup paperSize="9" scale="70" orientation="portrait" r:id="rId1"/>
</worksheet>
</file>

<file path=xl/worksheets/sheet4.xml><?xml version="1.0" encoding="utf-8"?>
<worksheet xmlns="http://schemas.openxmlformats.org/spreadsheetml/2006/main" xmlns:r="http://schemas.openxmlformats.org/officeDocument/2006/relationships">
  <sheetPr>
    <pageSetUpPr fitToPage="1"/>
  </sheetPr>
  <dimension ref="A1:F31"/>
  <sheetViews>
    <sheetView topLeftCell="A19" workbookViewId="0">
      <selection activeCell="D25" sqref="D25"/>
    </sheetView>
  </sheetViews>
  <sheetFormatPr defaultColWidth="10" defaultRowHeight="13.5"/>
  <cols>
    <col min="1" max="1" width="23.625" style="27" customWidth="1"/>
    <col min="2" max="2" width="18.5" style="27" customWidth="1"/>
    <col min="3" max="3" width="16.75" style="27" bestFit="1" customWidth="1"/>
    <col min="4" max="4" width="18.5" style="27" customWidth="1"/>
    <col min="5" max="5" width="17.5" style="27" customWidth="1"/>
    <col min="6" max="6" width="78.5" style="27" customWidth="1"/>
    <col min="7" max="8" width="9.75" style="27" customWidth="1"/>
    <col min="9" max="16384" width="10" style="27"/>
  </cols>
  <sheetData>
    <row r="1" spans="1:6" ht="39.950000000000003" customHeight="1">
      <c r="A1" s="66" t="s">
        <v>3</v>
      </c>
      <c r="B1" s="66"/>
      <c r="C1" s="66"/>
      <c r="D1" s="66"/>
      <c r="E1" s="66"/>
    </row>
    <row r="2" spans="1:6" ht="22.7" customHeight="1">
      <c r="A2" s="28"/>
      <c r="B2" s="28"/>
      <c r="C2" s="28"/>
      <c r="E2" s="29" t="s">
        <v>27</v>
      </c>
    </row>
    <row r="3" spans="1:6" ht="34.15" customHeight="1">
      <c r="A3" s="30" t="s">
        <v>38</v>
      </c>
      <c r="B3" s="30" t="s">
        <v>29</v>
      </c>
      <c r="C3" s="30" t="s">
        <v>30</v>
      </c>
      <c r="D3" s="30" t="s">
        <v>31</v>
      </c>
      <c r="E3" s="30" t="s">
        <v>32</v>
      </c>
      <c r="F3" s="30" t="s">
        <v>49</v>
      </c>
    </row>
    <row r="4" spans="1:6" ht="25.7" customHeight="1">
      <c r="A4" s="34" t="s">
        <v>50</v>
      </c>
      <c r="B4" s="32">
        <v>3121.82</v>
      </c>
      <c r="C4" s="38">
        <v>2909.58</v>
      </c>
      <c r="D4" s="38">
        <v>2909.58</v>
      </c>
      <c r="E4" s="33">
        <f>D4/C4</f>
        <v>1</v>
      </c>
      <c r="F4" s="35" t="s">
        <v>51</v>
      </c>
    </row>
    <row r="5" spans="1:6" ht="25.7" customHeight="1">
      <c r="A5" s="36" t="s">
        <v>52</v>
      </c>
      <c r="B5" s="32">
        <v>2128.54</v>
      </c>
      <c r="C5" s="38">
        <v>1915.5</v>
      </c>
      <c r="D5" s="38">
        <v>1915.5</v>
      </c>
      <c r="E5" s="33">
        <f t="shared" ref="E5:E30" si="0">D5/C5</f>
        <v>1</v>
      </c>
      <c r="F5" s="35" t="s">
        <v>53</v>
      </c>
    </row>
    <row r="6" spans="1:6" ht="25.7" customHeight="1">
      <c r="A6" s="36" t="s">
        <v>54</v>
      </c>
      <c r="B6" s="32">
        <v>440.08</v>
      </c>
      <c r="C6" s="38">
        <v>354.16397499999999</v>
      </c>
      <c r="D6" s="38">
        <v>354.16397499999999</v>
      </c>
      <c r="E6" s="33">
        <f t="shared" si="0"/>
        <v>1</v>
      </c>
      <c r="F6" s="35" t="s">
        <v>55</v>
      </c>
    </row>
    <row r="7" spans="1:6" ht="25.7" customHeight="1">
      <c r="A7" s="36" t="s">
        <v>56</v>
      </c>
      <c r="B7" s="32">
        <v>225.84</v>
      </c>
      <c r="C7" s="38">
        <v>266.27999999999997</v>
      </c>
      <c r="D7" s="38">
        <v>266.27999999999997</v>
      </c>
      <c r="E7" s="33">
        <f t="shared" si="0"/>
        <v>1</v>
      </c>
      <c r="F7" s="35" t="s">
        <v>57</v>
      </c>
    </row>
    <row r="8" spans="1:6" ht="25.7" customHeight="1">
      <c r="A8" s="36" t="s">
        <v>58</v>
      </c>
      <c r="B8" s="32">
        <v>327.36</v>
      </c>
      <c r="C8" s="38">
        <v>373.64</v>
      </c>
      <c r="D8" s="38">
        <v>373.64</v>
      </c>
      <c r="E8" s="33">
        <f t="shared" si="0"/>
        <v>1</v>
      </c>
      <c r="F8" s="35" t="s">
        <v>59</v>
      </c>
    </row>
    <row r="9" spans="1:6" ht="25.7" customHeight="1">
      <c r="A9" s="34" t="s">
        <v>60</v>
      </c>
      <c r="B9" s="32">
        <v>462.73</v>
      </c>
      <c r="C9" s="38">
        <v>407.4</v>
      </c>
      <c r="D9" s="38">
        <v>407.4</v>
      </c>
      <c r="E9" s="33">
        <f t="shared" si="0"/>
        <v>1</v>
      </c>
      <c r="F9" s="35" t="s">
        <v>61</v>
      </c>
    </row>
    <row r="10" spans="1:6" ht="25.7" customHeight="1">
      <c r="A10" s="36" t="s">
        <v>62</v>
      </c>
      <c r="B10" s="32">
        <v>449.23</v>
      </c>
      <c r="C10" s="38">
        <v>402.06</v>
      </c>
      <c r="D10" s="38">
        <v>402.06</v>
      </c>
      <c r="E10" s="33">
        <f t="shared" si="0"/>
        <v>1</v>
      </c>
      <c r="F10" s="35" t="s">
        <v>63</v>
      </c>
    </row>
    <row r="11" spans="1:6" ht="25.7" customHeight="1">
      <c r="A11" s="36" t="s">
        <v>64</v>
      </c>
      <c r="B11" s="32">
        <v>0</v>
      </c>
      <c r="C11" s="38">
        <v>0</v>
      </c>
      <c r="D11" s="38">
        <v>0</v>
      </c>
      <c r="E11" s="33">
        <v>0</v>
      </c>
      <c r="F11" s="35" t="s">
        <v>65</v>
      </c>
    </row>
    <row r="12" spans="1:6" ht="25.7" customHeight="1">
      <c r="A12" s="36" t="s">
        <v>66</v>
      </c>
      <c r="B12" s="32">
        <v>0</v>
      </c>
      <c r="C12" s="38">
        <v>0</v>
      </c>
      <c r="D12" s="38">
        <v>0</v>
      </c>
      <c r="E12" s="33">
        <v>0</v>
      </c>
      <c r="F12" s="35" t="s">
        <v>67</v>
      </c>
    </row>
    <row r="13" spans="1:6" ht="25.7" customHeight="1">
      <c r="A13" s="36" t="s">
        <v>68</v>
      </c>
      <c r="B13" s="32">
        <v>0</v>
      </c>
      <c r="C13" s="38">
        <v>0</v>
      </c>
      <c r="D13" s="38">
        <v>0</v>
      </c>
      <c r="E13" s="33">
        <v>0</v>
      </c>
      <c r="F13" s="35" t="s">
        <v>69</v>
      </c>
    </row>
    <row r="14" spans="1:6" ht="25.7" customHeight="1">
      <c r="A14" s="36" t="s">
        <v>70</v>
      </c>
      <c r="B14" s="32">
        <v>0</v>
      </c>
      <c r="C14" s="38">
        <v>0</v>
      </c>
      <c r="D14" s="38">
        <v>0</v>
      </c>
      <c r="E14" s="33">
        <v>0</v>
      </c>
      <c r="F14" s="35" t="s">
        <v>71</v>
      </c>
    </row>
    <row r="15" spans="1:6" ht="25.7" customHeight="1">
      <c r="A15" s="36" t="s">
        <v>72</v>
      </c>
      <c r="B15" s="32">
        <v>0</v>
      </c>
      <c r="C15" s="38">
        <v>0</v>
      </c>
      <c r="D15" s="38">
        <v>0</v>
      </c>
      <c r="E15" s="33">
        <v>0</v>
      </c>
      <c r="F15" s="35" t="s">
        <v>73</v>
      </c>
    </row>
    <row r="16" spans="1:6" ht="25.7" customHeight="1">
      <c r="A16" s="36" t="s">
        <v>74</v>
      </c>
      <c r="B16" s="32">
        <v>0</v>
      </c>
      <c r="C16" s="38">
        <v>0</v>
      </c>
      <c r="D16" s="38">
        <v>0</v>
      </c>
      <c r="E16" s="33">
        <v>0</v>
      </c>
      <c r="F16" s="35" t="s">
        <v>75</v>
      </c>
    </row>
    <row r="17" spans="1:6" ht="25.7" customHeight="1">
      <c r="A17" s="36" t="s">
        <v>76</v>
      </c>
      <c r="B17" s="32">
        <v>13.5</v>
      </c>
      <c r="C17" s="38">
        <v>5.34</v>
      </c>
      <c r="D17" s="38">
        <v>5.34</v>
      </c>
      <c r="E17" s="33">
        <f t="shared" si="0"/>
        <v>1</v>
      </c>
      <c r="F17" s="35" t="s">
        <v>77</v>
      </c>
    </row>
    <row r="18" spans="1:6" ht="25.7" customHeight="1">
      <c r="A18" s="36" t="s">
        <v>78</v>
      </c>
      <c r="B18" s="32">
        <v>0</v>
      </c>
      <c r="C18" s="38">
        <v>0</v>
      </c>
      <c r="D18" s="38">
        <v>0</v>
      </c>
      <c r="E18" s="33">
        <v>0</v>
      </c>
      <c r="F18" s="35" t="s">
        <v>79</v>
      </c>
    </row>
    <row r="19" spans="1:6" ht="25.7" customHeight="1">
      <c r="A19" s="36" t="s">
        <v>80</v>
      </c>
      <c r="B19" s="32">
        <v>0</v>
      </c>
      <c r="C19" s="38">
        <v>0</v>
      </c>
      <c r="D19" s="38">
        <v>0</v>
      </c>
      <c r="E19" s="33">
        <v>0</v>
      </c>
      <c r="F19" s="35" t="s">
        <v>81</v>
      </c>
    </row>
    <row r="20" spans="1:6" ht="25.7" customHeight="1">
      <c r="A20" s="34" t="s">
        <v>82</v>
      </c>
      <c r="B20" s="32">
        <v>2.5</v>
      </c>
      <c r="C20" s="38">
        <v>1.65</v>
      </c>
      <c r="D20" s="38">
        <v>1.65</v>
      </c>
      <c r="E20" s="33">
        <f t="shared" si="0"/>
        <v>1</v>
      </c>
      <c r="F20" s="35" t="s">
        <v>83</v>
      </c>
    </row>
    <row r="21" spans="1:6" ht="25.7" customHeight="1">
      <c r="A21" s="36" t="s">
        <v>84</v>
      </c>
      <c r="B21" s="32">
        <v>2.5</v>
      </c>
      <c r="C21" s="38">
        <v>1.6526000000000001</v>
      </c>
      <c r="D21" s="38">
        <v>1.6526000000000001</v>
      </c>
      <c r="E21" s="33">
        <f t="shared" si="0"/>
        <v>1</v>
      </c>
      <c r="F21" s="35" t="s">
        <v>85</v>
      </c>
    </row>
    <row r="22" spans="1:6" ht="25.7" customHeight="1">
      <c r="A22" s="36" t="s">
        <v>86</v>
      </c>
      <c r="B22" s="32">
        <v>0</v>
      </c>
      <c r="C22" s="38">
        <v>0</v>
      </c>
      <c r="D22" s="38">
        <v>0</v>
      </c>
      <c r="E22" s="33">
        <v>0</v>
      </c>
      <c r="F22" s="35" t="s">
        <v>87</v>
      </c>
    </row>
    <row r="23" spans="1:6" ht="25.7" customHeight="1">
      <c r="A23" s="34" t="s">
        <v>88</v>
      </c>
      <c r="B23" s="32">
        <v>5965.21</v>
      </c>
      <c r="C23" s="38">
        <f>C24+C25</f>
        <v>5455.1561349999993</v>
      </c>
      <c r="D23" s="38">
        <f>D24+D25</f>
        <v>5455.1561349999993</v>
      </c>
      <c r="E23" s="33">
        <f t="shared" si="0"/>
        <v>1</v>
      </c>
      <c r="F23" s="35" t="s">
        <v>89</v>
      </c>
    </row>
    <row r="24" spans="1:6" ht="25.7" customHeight="1">
      <c r="A24" s="36" t="s">
        <v>90</v>
      </c>
      <c r="B24" s="32">
        <v>5514.5</v>
      </c>
      <c r="C24" s="38">
        <v>5106.6361349999997</v>
      </c>
      <c r="D24" s="38">
        <v>5106.6361349999997</v>
      </c>
      <c r="E24" s="33">
        <f t="shared" si="0"/>
        <v>1</v>
      </c>
      <c r="F24" s="35" t="s">
        <v>91</v>
      </c>
    </row>
    <row r="25" spans="1:6" ht="25.7" customHeight="1">
      <c r="A25" s="36" t="s">
        <v>92</v>
      </c>
      <c r="B25" s="32">
        <v>450.71</v>
      </c>
      <c r="C25" s="38">
        <v>348.52</v>
      </c>
      <c r="D25" s="38">
        <v>348.52</v>
      </c>
      <c r="E25" s="33">
        <f t="shared" si="0"/>
        <v>1</v>
      </c>
      <c r="F25" s="35" t="s">
        <v>93</v>
      </c>
    </row>
    <row r="26" spans="1:6" ht="25.7" customHeight="1">
      <c r="A26" s="34" t="s">
        <v>94</v>
      </c>
      <c r="B26" s="32">
        <v>2.6</v>
      </c>
      <c r="C26" s="38">
        <v>0</v>
      </c>
      <c r="D26" s="38">
        <v>0</v>
      </c>
      <c r="E26" s="33">
        <v>0</v>
      </c>
      <c r="F26" s="35" t="s">
        <v>95</v>
      </c>
    </row>
    <row r="27" spans="1:6" ht="25.7" customHeight="1">
      <c r="A27" s="36" t="s">
        <v>96</v>
      </c>
      <c r="B27" s="32">
        <v>2.6</v>
      </c>
      <c r="C27" s="38">
        <v>0</v>
      </c>
      <c r="D27" s="38">
        <v>0</v>
      </c>
      <c r="E27" s="33">
        <v>0</v>
      </c>
      <c r="F27" s="35" t="s">
        <v>97</v>
      </c>
    </row>
    <row r="28" spans="1:6" ht="25.7" customHeight="1">
      <c r="A28" s="34" t="s">
        <v>98</v>
      </c>
      <c r="B28" s="32">
        <v>60.9</v>
      </c>
      <c r="C28" s="38">
        <f>20.61+31.24</f>
        <v>51.849999999999994</v>
      </c>
      <c r="D28" s="38">
        <f>20.61+31.24</f>
        <v>51.849999999999994</v>
      </c>
      <c r="E28" s="33">
        <f t="shared" si="0"/>
        <v>1</v>
      </c>
      <c r="F28" s="35" t="s">
        <v>99</v>
      </c>
    </row>
    <row r="29" spans="1:6" ht="25.7" customHeight="1">
      <c r="A29" s="36" t="s">
        <v>100</v>
      </c>
      <c r="B29" s="32">
        <v>0</v>
      </c>
      <c r="C29" s="32">
        <v>0</v>
      </c>
      <c r="D29" s="32">
        <v>0</v>
      </c>
      <c r="E29" s="33">
        <v>0</v>
      </c>
      <c r="F29" s="35" t="s">
        <v>101</v>
      </c>
    </row>
    <row r="30" spans="1:6" ht="25.7" customHeight="1">
      <c r="A30" s="36" t="s">
        <v>102</v>
      </c>
      <c r="B30" s="38">
        <f>B4+B9+B20+B23+B26+B28</f>
        <v>9615.76</v>
      </c>
      <c r="C30" s="32">
        <f>C4+C9+C20+C23+C26+C28</f>
        <v>8825.6361349999988</v>
      </c>
      <c r="D30" s="32">
        <f>D4+D9+D20+D23+D26+D28</f>
        <v>8825.6361349999988</v>
      </c>
      <c r="E30" s="33">
        <f t="shared" si="0"/>
        <v>1</v>
      </c>
      <c r="F30" s="36"/>
    </row>
    <row r="31" spans="1:6" ht="37.700000000000003" customHeight="1">
      <c r="A31" s="67" t="s">
        <v>103</v>
      </c>
      <c r="B31" s="67"/>
      <c r="C31" s="67"/>
      <c r="D31" s="67"/>
      <c r="E31" s="67"/>
      <c r="F31" s="67"/>
    </row>
  </sheetData>
  <mergeCells count="2">
    <mergeCell ref="A1:E1"/>
    <mergeCell ref="A31:F31"/>
  </mergeCells>
  <phoneticPr fontId="12" type="noConversion"/>
  <pageMargins left="0.74803149606299213" right="0.74803149606299213" top="0.27559055118110237" bottom="0.27559055118110237" header="0" footer="0"/>
  <pageSetup paperSize="9" scale="66" orientation="landscape" r:id="rId1"/>
</worksheet>
</file>

<file path=xl/worksheets/sheet5.xml><?xml version="1.0" encoding="utf-8"?>
<worksheet xmlns="http://schemas.openxmlformats.org/spreadsheetml/2006/main" xmlns:r="http://schemas.openxmlformats.org/officeDocument/2006/relationships">
  <sheetPr>
    <pageSetUpPr fitToPage="1"/>
  </sheetPr>
  <dimension ref="A1:E9"/>
  <sheetViews>
    <sheetView workbookViewId="0">
      <selection activeCell="C12" sqref="C12"/>
    </sheetView>
  </sheetViews>
  <sheetFormatPr defaultColWidth="10" defaultRowHeight="13.5"/>
  <cols>
    <col min="1" max="1" width="40.125" customWidth="1"/>
    <col min="2" max="5" width="19.5" customWidth="1"/>
    <col min="6" max="6" width="9.75" customWidth="1"/>
  </cols>
  <sheetData>
    <row r="1" spans="1:5" ht="36.950000000000003" customHeight="1">
      <c r="A1" s="65" t="s">
        <v>4</v>
      </c>
      <c r="B1" s="65"/>
      <c r="C1" s="65"/>
      <c r="D1" s="65"/>
      <c r="E1" s="65"/>
    </row>
    <row r="2" spans="1:5" ht="19.899999999999999" customHeight="1">
      <c r="A2" s="4"/>
      <c r="B2" s="4"/>
      <c r="C2" s="4"/>
      <c r="D2" s="5"/>
      <c r="E2" s="5" t="s">
        <v>27</v>
      </c>
    </row>
    <row r="3" spans="1:5" ht="33.200000000000003" customHeight="1">
      <c r="A3" s="6" t="s">
        <v>104</v>
      </c>
      <c r="B3" s="6" t="s">
        <v>29</v>
      </c>
      <c r="C3" s="6" t="s">
        <v>30</v>
      </c>
      <c r="D3" s="6" t="s">
        <v>31</v>
      </c>
      <c r="E3" s="6" t="s">
        <v>32</v>
      </c>
    </row>
    <row r="4" spans="1:5" ht="25.7" customHeight="1">
      <c r="A4" s="7" t="s">
        <v>105</v>
      </c>
      <c r="B4" s="8">
        <v>0</v>
      </c>
      <c r="C4" s="8">
        <v>2513.81</v>
      </c>
      <c r="D4" s="9">
        <v>2513.81</v>
      </c>
      <c r="E4" s="39">
        <f>D4/C4</f>
        <v>1</v>
      </c>
    </row>
    <row r="5" spans="1:5" ht="25.7" customHeight="1">
      <c r="A5" s="7" t="s">
        <v>106</v>
      </c>
      <c r="B5" s="8">
        <v>664.56</v>
      </c>
      <c r="C5" s="8">
        <v>664.56</v>
      </c>
      <c r="D5" s="9">
        <v>664.56</v>
      </c>
      <c r="E5" s="39">
        <f>D5/C5</f>
        <v>1</v>
      </c>
    </row>
    <row r="6" spans="1:5" ht="25.7" customHeight="1">
      <c r="A6" s="7"/>
      <c r="B6" s="8"/>
      <c r="C6" s="8"/>
      <c r="D6" s="9"/>
      <c r="E6" s="39"/>
    </row>
    <row r="7" spans="1:5" ht="25.7" customHeight="1">
      <c r="A7" s="7"/>
      <c r="B7" s="8"/>
      <c r="C7" s="8"/>
      <c r="D7" s="9"/>
      <c r="E7" s="39"/>
    </row>
    <row r="8" spans="1:5" ht="25.7" customHeight="1">
      <c r="A8" s="7"/>
      <c r="B8" s="8"/>
      <c r="C8" s="8"/>
      <c r="D8" s="9"/>
      <c r="E8" s="39"/>
    </row>
    <row r="9" spans="1:5" ht="25.7" customHeight="1">
      <c r="A9" s="10" t="s">
        <v>107</v>
      </c>
      <c r="B9" s="8">
        <f>B4+B5</f>
        <v>664.56</v>
      </c>
      <c r="C9" s="8">
        <f t="shared" ref="C9:D9" si="0">C4+C5</f>
        <v>3178.37</v>
      </c>
      <c r="D9" s="8">
        <f t="shared" si="0"/>
        <v>3178.37</v>
      </c>
      <c r="E9" s="39">
        <f t="shared" ref="E9" si="1">D9/C9</f>
        <v>1</v>
      </c>
    </row>
  </sheetData>
  <mergeCells count="1">
    <mergeCell ref="A1:E1"/>
  </mergeCells>
  <phoneticPr fontId="12" type="noConversion"/>
  <pageMargins left="0.74803149606299213" right="0.74803149606299213" top="0.27559055118110237" bottom="0.27559055118110237" header="0" footer="0"/>
  <pageSetup paperSize="9"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F19"/>
  <sheetViews>
    <sheetView workbookViewId="0">
      <selection activeCell="D11" sqref="D11"/>
    </sheetView>
  </sheetViews>
  <sheetFormatPr defaultColWidth="10" defaultRowHeight="13.5"/>
  <cols>
    <col min="1" max="1" width="12.375" customWidth="1"/>
    <col min="2" max="2" width="46.875" customWidth="1"/>
    <col min="3" max="6" width="19.5" customWidth="1"/>
    <col min="7" max="7" width="9.75" customWidth="1"/>
  </cols>
  <sheetData>
    <row r="1" spans="1:6" ht="36.950000000000003" customHeight="1">
      <c r="A1" s="65" t="s">
        <v>5</v>
      </c>
      <c r="B1" s="65"/>
      <c r="C1" s="65"/>
      <c r="D1" s="65"/>
      <c r="E1" s="65"/>
      <c r="F1" s="65"/>
    </row>
    <row r="2" spans="1:6" ht="19.899999999999999" customHeight="1">
      <c r="A2" s="11"/>
      <c r="B2" s="11"/>
      <c r="C2" s="4"/>
      <c r="D2" s="5"/>
      <c r="F2" s="5" t="s">
        <v>27</v>
      </c>
    </row>
    <row r="3" spans="1:6" ht="33.200000000000003" customHeight="1">
      <c r="A3" s="6" t="s">
        <v>37</v>
      </c>
      <c r="B3" s="6" t="s">
        <v>108</v>
      </c>
      <c r="C3" s="6" t="s">
        <v>29</v>
      </c>
      <c r="D3" s="6" t="s">
        <v>30</v>
      </c>
      <c r="E3" s="6" t="s">
        <v>31</v>
      </c>
      <c r="F3" s="6" t="s">
        <v>32</v>
      </c>
    </row>
    <row r="4" spans="1:6" ht="19.899999999999999" customHeight="1">
      <c r="A4" s="12">
        <v>208</v>
      </c>
      <c r="B4" s="13" t="s">
        <v>109</v>
      </c>
      <c r="C4" s="8">
        <v>0</v>
      </c>
      <c r="D4" s="9">
        <v>13.32</v>
      </c>
      <c r="E4" s="9">
        <v>13.32</v>
      </c>
      <c r="F4" s="39">
        <f>E4/D4</f>
        <v>1</v>
      </c>
    </row>
    <row r="5" spans="1:6" ht="19.899999999999999" customHeight="1">
      <c r="A5" s="12">
        <v>20822</v>
      </c>
      <c r="B5" s="13" t="s">
        <v>110</v>
      </c>
      <c r="C5" s="8">
        <v>0</v>
      </c>
      <c r="D5" s="9">
        <v>13.32</v>
      </c>
      <c r="E5" s="9">
        <v>13.32</v>
      </c>
      <c r="F5" s="39">
        <f t="shared" ref="F5:F19" si="0">E5/D5</f>
        <v>1</v>
      </c>
    </row>
    <row r="6" spans="1:6" ht="19.899999999999999" customHeight="1">
      <c r="A6" s="14">
        <v>2082201</v>
      </c>
      <c r="B6" s="15" t="s">
        <v>111</v>
      </c>
      <c r="C6" s="8">
        <v>0</v>
      </c>
      <c r="D6" s="9">
        <v>13.32</v>
      </c>
      <c r="E6" s="9">
        <v>13.32</v>
      </c>
      <c r="F6" s="39">
        <f t="shared" si="0"/>
        <v>1</v>
      </c>
    </row>
    <row r="7" spans="1:6" ht="19.899999999999999" customHeight="1">
      <c r="A7" s="12">
        <v>212</v>
      </c>
      <c r="B7" s="13" t="s">
        <v>112</v>
      </c>
      <c r="C7" s="8">
        <v>616.28</v>
      </c>
      <c r="D7" s="9">
        <v>3147.77</v>
      </c>
      <c r="E7" s="9">
        <v>3147.77</v>
      </c>
      <c r="F7" s="39">
        <f t="shared" si="0"/>
        <v>1</v>
      </c>
    </row>
    <row r="8" spans="1:6" ht="19.899999999999999" customHeight="1">
      <c r="A8" s="12">
        <v>21208</v>
      </c>
      <c r="B8" s="13" t="s">
        <v>113</v>
      </c>
      <c r="C8" s="8">
        <v>616.28</v>
      </c>
      <c r="D8" s="9">
        <v>3147.77</v>
      </c>
      <c r="E8" s="9">
        <v>3147.77</v>
      </c>
      <c r="F8" s="39">
        <f t="shared" si="0"/>
        <v>1</v>
      </c>
    </row>
    <row r="9" spans="1:6" ht="19.899999999999999" customHeight="1">
      <c r="A9" s="14">
        <v>2120804</v>
      </c>
      <c r="B9" s="15" t="s">
        <v>114</v>
      </c>
      <c r="C9" s="8">
        <v>299.56</v>
      </c>
      <c r="D9" s="9">
        <v>2790.64</v>
      </c>
      <c r="E9" s="9">
        <v>2790.64</v>
      </c>
      <c r="F9" s="39">
        <f t="shared" si="0"/>
        <v>1</v>
      </c>
    </row>
    <row r="10" spans="1:6" ht="19.899999999999999" customHeight="1">
      <c r="A10" s="14">
        <v>2120814</v>
      </c>
      <c r="B10" s="15" t="s">
        <v>488</v>
      </c>
      <c r="C10" s="8">
        <v>0</v>
      </c>
      <c r="D10" s="9">
        <v>40.9</v>
      </c>
      <c r="E10" s="9">
        <v>40.9</v>
      </c>
      <c r="F10" s="39">
        <f t="shared" si="0"/>
        <v>1</v>
      </c>
    </row>
    <row r="11" spans="1:6" ht="19.899999999999999" customHeight="1">
      <c r="A11" s="14">
        <v>2120816</v>
      </c>
      <c r="B11" s="15" t="s">
        <v>115</v>
      </c>
      <c r="C11" s="8">
        <v>316.72000000000003</v>
      </c>
      <c r="D11" s="9">
        <v>316.23</v>
      </c>
      <c r="E11" s="9">
        <v>316.23</v>
      </c>
      <c r="F11" s="39">
        <f t="shared" si="0"/>
        <v>1</v>
      </c>
    </row>
    <row r="12" spans="1:6" ht="19.899999999999999" customHeight="1">
      <c r="A12" s="37">
        <v>229</v>
      </c>
      <c r="B12" s="37" t="s">
        <v>489</v>
      </c>
      <c r="C12" s="8">
        <v>48.28</v>
      </c>
      <c r="D12" s="9">
        <v>17.28</v>
      </c>
      <c r="E12" s="9">
        <v>17.28</v>
      </c>
      <c r="F12" s="39">
        <f t="shared" si="0"/>
        <v>1</v>
      </c>
    </row>
    <row r="13" spans="1:6" ht="19.899999999999999" customHeight="1">
      <c r="A13" s="37">
        <v>22960</v>
      </c>
      <c r="B13" s="13" t="s">
        <v>402</v>
      </c>
      <c r="C13" s="8">
        <v>48.28</v>
      </c>
      <c r="D13" s="9">
        <v>17.28</v>
      </c>
      <c r="E13" s="9">
        <v>17.28</v>
      </c>
      <c r="F13" s="39">
        <f t="shared" si="0"/>
        <v>1</v>
      </c>
    </row>
    <row r="14" spans="1:6" ht="19.899999999999999" customHeight="1">
      <c r="A14" s="14">
        <v>2296002</v>
      </c>
      <c r="B14" s="15" t="s">
        <v>404</v>
      </c>
      <c r="C14" s="8">
        <v>48.28</v>
      </c>
      <c r="D14" s="9">
        <v>17.28</v>
      </c>
      <c r="E14" s="9">
        <v>17.28</v>
      </c>
      <c r="F14" s="39">
        <f t="shared" si="0"/>
        <v>1</v>
      </c>
    </row>
    <row r="15" spans="1:6" ht="19.899999999999999" customHeight="1">
      <c r="A15" s="14"/>
      <c r="B15" s="15"/>
      <c r="C15" s="8"/>
      <c r="D15" s="8"/>
      <c r="E15" s="8"/>
      <c r="F15" s="39"/>
    </row>
    <row r="16" spans="1:6" ht="19.899999999999999" customHeight="1">
      <c r="A16" s="14"/>
      <c r="B16" s="15"/>
      <c r="C16" s="8"/>
      <c r="D16" s="8"/>
      <c r="E16" s="8"/>
      <c r="F16" s="39"/>
    </row>
    <row r="17" spans="1:6" ht="19.899999999999999" customHeight="1">
      <c r="A17" s="12"/>
      <c r="B17" s="13" t="s">
        <v>45</v>
      </c>
      <c r="C17" s="8"/>
      <c r="D17" s="8"/>
      <c r="E17" s="8"/>
      <c r="F17" s="39"/>
    </row>
    <row r="18" spans="1:6" ht="19.899999999999999" customHeight="1">
      <c r="A18" s="12"/>
      <c r="B18" s="13" t="s">
        <v>47</v>
      </c>
      <c r="C18" s="8"/>
      <c r="D18" s="8"/>
      <c r="E18" s="8"/>
      <c r="F18" s="39"/>
    </row>
    <row r="19" spans="1:6" ht="19.899999999999999" customHeight="1">
      <c r="A19" s="12"/>
      <c r="B19" s="13" t="s">
        <v>116</v>
      </c>
      <c r="C19" s="8">
        <f>C4+C7+C12</f>
        <v>664.56</v>
      </c>
      <c r="D19" s="8">
        <f>D4+D7+D12</f>
        <v>3178.3700000000003</v>
      </c>
      <c r="E19" s="8">
        <f>E4+E7+E12</f>
        <v>3178.3700000000003</v>
      </c>
      <c r="F19" s="39">
        <f t="shared" si="0"/>
        <v>1</v>
      </c>
    </row>
  </sheetData>
  <mergeCells count="1">
    <mergeCell ref="A1:F1"/>
  </mergeCells>
  <phoneticPr fontId="12" type="noConversion"/>
  <pageMargins left="0.74803149606299213" right="0.74803149606299213" top="0.27559055118110237" bottom="0.27559055118110237" header="0" footer="0"/>
  <pageSetup paperSize="9" scale="96"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E9"/>
  <sheetViews>
    <sheetView workbookViewId="0">
      <selection activeCell="D21" sqref="D21"/>
    </sheetView>
  </sheetViews>
  <sheetFormatPr defaultColWidth="10" defaultRowHeight="13.5"/>
  <cols>
    <col min="1" max="1" width="40.125" customWidth="1"/>
    <col min="2" max="5" width="19.5" customWidth="1"/>
    <col min="6" max="6" width="9.75" customWidth="1"/>
  </cols>
  <sheetData>
    <row r="1" spans="1:5" ht="36.950000000000003" customHeight="1">
      <c r="A1" s="65" t="s">
        <v>6</v>
      </c>
      <c r="B1" s="65"/>
      <c r="C1" s="65"/>
      <c r="D1" s="65"/>
      <c r="E1" s="65"/>
    </row>
    <row r="2" spans="1:5" ht="19.899999999999999" customHeight="1">
      <c r="A2" s="4"/>
      <c r="B2" s="4"/>
      <c r="C2" s="4"/>
      <c r="D2" s="5"/>
      <c r="E2" s="5" t="s">
        <v>27</v>
      </c>
    </row>
    <row r="3" spans="1:5" ht="33.200000000000003" customHeight="1">
      <c r="A3" s="6" t="s">
        <v>117</v>
      </c>
      <c r="B3" s="6" t="s">
        <v>29</v>
      </c>
      <c r="C3" s="6" t="s">
        <v>30</v>
      </c>
      <c r="D3" s="6" t="s">
        <v>31</v>
      </c>
      <c r="E3" s="6" t="s">
        <v>118</v>
      </c>
    </row>
    <row r="4" spans="1:5" ht="25.7" customHeight="1">
      <c r="A4" s="10" t="s">
        <v>119</v>
      </c>
      <c r="B4" s="8"/>
      <c r="C4" s="8"/>
      <c r="D4" s="9"/>
      <c r="E4" s="9"/>
    </row>
    <row r="5" spans="1:5" ht="25.7" customHeight="1">
      <c r="A5" s="7" t="s">
        <v>120</v>
      </c>
      <c r="B5" s="8"/>
      <c r="C5" s="8"/>
      <c r="D5" s="9"/>
      <c r="E5" s="9"/>
    </row>
    <row r="6" spans="1:5" ht="25.7" customHeight="1">
      <c r="A6" s="7"/>
      <c r="B6" s="8"/>
      <c r="C6" s="8"/>
      <c r="D6" s="9"/>
      <c r="E6" s="9"/>
    </row>
    <row r="7" spans="1:5" ht="25.7" customHeight="1">
      <c r="A7" s="10" t="s">
        <v>121</v>
      </c>
      <c r="B7" s="8"/>
      <c r="C7" s="8"/>
      <c r="D7" s="9"/>
      <c r="E7" s="9"/>
    </row>
    <row r="8" spans="1:5" ht="25.7" customHeight="1">
      <c r="A8" s="10" t="s">
        <v>122</v>
      </c>
      <c r="B8" s="8"/>
      <c r="C8" s="8"/>
      <c r="D8" s="9"/>
      <c r="E8" s="9"/>
    </row>
    <row r="9" spans="1:5" ht="25.7" customHeight="1">
      <c r="A9" s="68" t="s">
        <v>123</v>
      </c>
      <c r="B9" s="68"/>
      <c r="C9" s="68"/>
      <c r="D9" s="68"/>
      <c r="E9" s="68"/>
    </row>
  </sheetData>
  <mergeCells count="2">
    <mergeCell ref="A1:E1"/>
    <mergeCell ref="A9:E9"/>
  </mergeCells>
  <phoneticPr fontId="12" type="noConversion"/>
  <pageMargins left="0.74803149606299213" right="0.74803149606299213" top="0.27559055118110237" bottom="0.27559055118110237" header="0" footer="0"/>
  <pageSetup paperSize="9"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E12"/>
  <sheetViews>
    <sheetView workbookViewId="0">
      <selection activeCell="C6" sqref="C6"/>
    </sheetView>
  </sheetViews>
  <sheetFormatPr defaultColWidth="10" defaultRowHeight="13.5"/>
  <cols>
    <col min="1" max="1" width="40.125" customWidth="1"/>
    <col min="2" max="5" width="19.5" customWidth="1"/>
    <col min="6" max="6" width="9.75" customWidth="1"/>
  </cols>
  <sheetData>
    <row r="1" spans="1:5" ht="36.950000000000003" customHeight="1">
      <c r="A1" s="65" t="s">
        <v>7</v>
      </c>
      <c r="B1" s="65"/>
      <c r="C1" s="65"/>
      <c r="D1" s="65"/>
      <c r="E1" s="65"/>
    </row>
    <row r="2" spans="1:5" ht="19.899999999999999" customHeight="1">
      <c r="A2" s="4"/>
      <c r="B2" s="4"/>
      <c r="C2" s="4"/>
      <c r="D2" s="5"/>
      <c r="E2" s="5" t="s">
        <v>27</v>
      </c>
    </row>
    <row r="3" spans="1:5" ht="33.200000000000003" customHeight="1">
      <c r="A3" s="6" t="s">
        <v>117</v>
      </c>
      <c r="B3" s="6" t="s">
        <v>29</v>
      </c>
      <c r="C3" s="6" t="s">
        <v>30</v>
      </c>
      <c r="D3" s="6" t="s">
        <v>31</v>
      </c>
      <c r="E3" s="6" t="s">
        <v>118</v>
      </c>
    </row>
    <row r="4" spans="1:5" ht="25.7" customHeight="1">
      <c r="A4" s="10" t="s">
        <v>124</v>
      </c>
      <c r="B4" s="8"/>
      <c r="C4" s="8"/>
      <c r="D4" s="9"/>
      <c r="E4" s="9"/>
    </row>
    <row r="5" spans="1:5" ht="25.7" customHeight="1">
      <c r="A5" s="10" t="s">
        <v>125</v>
      </c>
      <c r="B5" s="8"/>
      <c r="C5" s="8"/>
      <c r="D5" s="9"/>
      <c r="E5" s="9"/>
    </row>
    <row r="6" spans="1:5" ht="25.7" customHeight="1">
      <c r="A6" s="7" t="s">
        <v>126</v>
      </c>
      <c r="B6" s="8"/>
      <c r="C6" s="8"/>
      <c r="D6" s="9"/>
      <c r="E6" s="9"/>
    </row>
    <row r="7" spans="1:5" ht="25.7" customHeight="1">
      <c r="A7" s="10"/>
      <c r="B7" s="8"/>
      <c r="C7" s="8"/>
      <c r="D7" s="9"/>
      <c r="E7" s="9"/>
    </row>
    <row r="8" spans="1:5" ht="25.7" customHeight="1">
      <c r="A8" s="10"/>
      <c r="B8" s="8"/>
      <c r="C8" s="8"/>
      <c r="D8" s="9"/>
      <c r="E8" s="9"/>
    </row>
    <row r="9" spans="1:5" ht="25.7" customHeight="1">
      <c r="A9" s="10" t="s">
        <v>127</v>
      </c>
      <c r="B9" s="8"/>
      <c r="C9" s="8"/>
      <c r="D9" s="8"/>
      <c r="E9" s="8"/>
    </row>
    <row r="10" spans="1:5" ht="25.7" customHeight="1">
      <c r="A10" s="10" t="s">
        <v>45</v>
      </c>
      <c r="B10" s="8"/>
      <c r="C10" s="8"/>
      <c r="D10" s="8"/>
      <c r="E10" s="8"/>
    </row>
    <row r="11" spans="1:5" ht="25.7" customHeight="1">
      <c r="A11" s="10" t="s">
        <v>128</v>
      </c>
      <c r="B11" s="8"/>
      <c r="C11" s="8"/>
      <c r="D11" s="8"/>
      <c r="E11" s="8"/>
    </row>
    <row r="12" spans="1:5" ht="25.7" customHeight="1">
      <c r="A12" s="68" t="s">
        <v>129</v>
      </c>
      <c r="B12" s="68"/>
      <c r="C12" s="68"/>
      <c r="D12" s="68"/>
      <c r="E12" s="68"/>
    </row>
  </sheetData>
  <mergeCells count="2">
    <mergeCell ref="A1:E1"/>
    <mergeCell ref="A12:E12"/>
  </mergeCells>
  <phoneticPr fontId="12" type="noConversion"/>
  <pageMargins left="0.74803149606299213" right="0.74803149606299213" top="0.27559055118110237" bottom="0.27559055118110237" header="0" footer="0"/>
  <pageSetup paperSize="9" orientation="landscape" r:id="rId1"/>
</worksheet>
</file>

<file path=xl/worksheets/sheet9.xml><?xml version="1.0" encoding="utf-8"?>
<worksheet xmlns="http://schemas.openxmlformats.org/spreadsheetml/2006/main" xmlns:r="http://schemas.openxmlformats.org/officeDocument/2006/relationships">
  <sheetPr>
    <pageSetUpPr fitToPage="1"/>
  </sheetPr>
  <dimension ref="A1:E7"/>
  <sheetViews>
    <sheetView workbookViewId="0">
      <selection activeCell="C10" sqref="C10"/>
    </sheetView>
  </sheetViews>
  <sheetFormatPr defaultColWidth="10" defaultRowHeight="13.5"/>
  <cols>
    <col min="1" max="1" width="40.125" customWidth="1"/>
    <col min="2" max="5" width="19.5" customWidth="1"/>
    <col min="6" max="6" width="9.75" customWidth="1"/>
  </cols>
  <sheetData>
    <row r="1" spans="1:5" ht="36.950000000000003" customHeight="1">
      <c r="A1" s="65" t="s">
        <v>8</v>
      </c>
      <c r="B1" s="65"/>
      <c r="C1" s="65"/>
      <c r="D1" s="65"/>
      <c r="E1" s="65"/>
    </row>
    <row r="2" spans="1:5" ht="19.899999999999999" customHeight="1">
      <c r="A2" s="4"/>
      <c r="B2" s="4"/>
      <c r="C2" s="4"/>
      <c r="D2" s="5"/>
      <c r="E2" s="5" t="s">
        <v>27</v>
      </c>
    </row>
    <row r="3" spans="1:5" ht="33.200000000000003" customHeight="1">
      <c r="A3" s="6" t="s">
        <v>117</v>
      </c>
      <c r="B3" s="6" t="s">
        <v>29</v>
      </c>
      <c r="C3" s="6" t="s">
        <v>30</v>
      </c>
      <c r="D3" s="6" t="s">
        <v>31</v>
      </c>
      <c r="E3" s="6" t="s">
        <v>118</v>
      </c>
    </row>
    <row r="4" spans="1:5" ht="25.7" customHeight="1">
      <c r="A4" s="7" t="s">
        <v>130</v>
      </c>
      <c r="B4" s="8"/>
      <c r="C4" s="8"/>
      <c r="D4" s="9"/>
      <c r="E4" s="9"/>
    </row>
    <row r="5" spans="1:5" ht="25.7" customHeight="1">
      <c r="A5" s="7" t="s">
        <v>131</v>
      </c>
      <c r="B5" s="8"/>
      <c r="C5" s="8"/>
      <c r="D5" s="9"/>
      <c r="E5" s="9"/>
    </row>
    <row r="6" spans="1:5" ht="25.7" customHeight="1">
      <c r="A6" s="7"/>
      <c r="B6" s="8"/>
      <c r="C6" s="8"/>
      <c r="D6" s="9"/>
      <c r="E6" s="9"/>
    </row>
    <row r="7" spans="1:5" ht="25.7" customHeight="1">
      <c r="A7" s="68" t="s">
        <v>132</v>
      </c>
      <c r="B7" s="68"/>
      <c r="C7" s="68"/>
      <c r="D7" s="68"/>
      <c r="E7" s="68"/>
    </row>
  </sheetData>
  <mergeCells count="2">
    <mergeCell ref="A1:E1"/>
    <mergeCell ref="A7:E7"/>
  </mergeCells>
  <phoneticPr fontId="12" type="noConversion"/>
  <pageMargins left="0.74803149606299213" right="0.74803149606299213" top="0.27559055118110237" bottom="0.27559055118110237" header="0" footer="0"/>
  <pageSetup paperSize="9" orientation="landscape" r:id="rId1"/>
</worksheet>
</file>

<file path=docProps/app.xml><?xml version="1.0" encoding="utf-8"?>
<Properties xmlns="http://schemas.openxmlformats.org/officeDocument/2006/extended-properties" xmlns:vt="http://schemas.openxmlformats.org/officeDocument/2006/docPropsVTypes">
  <Application>Apache POI</Application>
  <DocSecurity>0</DocSecurity>
  <ScaleCrop>false</ScaleCrop>
  <HeadingPairs>
    <vt:vector size="2" baseType="variant">
      <vt:variant>
        <vt:lpstr>工作表</vt:lpstr>
      </vt:variant>
      <vt:variant>
        <vt:i4>27</vt:i4>
      </vt:variant>
    </vt:vector>
  </HeadingPairs>
  <TitlesOfParts>
    <vt:vector size="27" baseType="lpstr">
      <vt:lpstr>封面</vt:lpstr>
      <vt:lpstr>一般公共预算收入执行情况表</vt:lpstr>
      <vt:lpstr>一般公共预算支出执行情况表</vt:lpstr>
      <vt:lpstr>一般公共预算基本支出执行情况表</vt:lpstr>
      <vt:lpstr>政府性基金收入预算执行情况表</vt:lpstr>
      <vt:lpstr>政府性基金支出预算执行情况表</vt:lpstr>
      <vt:lpstr>国有资本经营收入预算执行情况表</vt:lpstr>
      <vt:lpstr>国有资本经营支出预算执行情况表</vt:lpstr>
      <vt:lpstr>社会保险基金预算收入执行情况表</vt:lpstr>
      <vt:lpstr>社会保险基金预算支出执行情况表</vt:lpstr>
      <vt:lpstr>对村级财政转移支付预算执行情况表</vt:lpstr>
      <vt:lpstr>三公经费执行情况表</vt:lpstr>
      <vt:lpstr>乡镇基本建设支出执行情况表</vt:lpstr>
      <vt:lpstr>政府收支执行情况的说明</vt:lpstr>
      <vt:lpstr>一般公共预算收入预算表</vt:lpstr>
      <vt:lpstr>一般公共预算支出预算表</vt:lpstr>
      <vt:lpstr>一般公共预算基本支出预算表</vt:lpstr>
      <vt:lpstr>政府性基金收入预算表</vt:lpstr>
      <vt:lpstr>政府性基金支出预算表</vt:lpstr>
      <vt:lpstr>国有资本经营收入预算表</vt:lpstr>
      <vt:lpstr>国有资本经营支出预算表</vt:lpstr>
      <vt:lpstr>社会保险基金收入预算表</vt:lpstr>
      <vt:lpstr>社会保险基金支出预算表</vt:lpstr>
      <vt:lpstr>对村级财政转移支付预算表</vt:lpstr>
      <vt:lpstr>三公预算情况表</vt:lpstr>
      <vt:lpstr>乡镇基本建设支出预算情况表</vt:lpstr>
      <vt:lpstr>政府收支预算相关情况说明</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Lenovo</cp:lastModifiedBy>
  <cp:lastPrinted>2024-02-26T04:32:51Z</cp:lastPrinted>
  <dcterms:created xsi:type="dcterms:W3CDTF">2024-02-18T07:12:43Z</dcterms:created>
  <dcterms:modified xsi:type="dcterms:W3CDTF">2024-02-29T07:02:32Z</dcterms:modified>
</cp:coreProperties>
</file>