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8790" yWindow="675" windowWidth="14805" windowHeight="7920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(2)'!$A$4:$F$36</definedName>
    <definedName name="_xlnm.Print_Titles" localSheetId="0">'Sheet1 (2)'!$3:$4</definedName>
  </definedNames>
  <calcPr calcId="145621"/>
</workbook>
</file>

<file path=xl/calcChain.xml><?xml version="1.0" encoding="utf-8"?>
<calcChain xmlns="http://schemas.openxmlformats.org/spreadsheetml/2006/main">
  <c r="D11" i="4" l="1"/>
  <c r="D10" i="4" s="1"/>
  <c r="D31" i="4"/>
  <c r="D30" i="4" s="1"/>
  <c r="D28" i="4"/>
  <c r="D27" i="4" s="1"/>
  <c r="D23" i="4"/>
  <c r="D20" i="4"/>
  <c r="D19" i="4" s="1"/>
  <c r="D16" i="4"/>
  <c r="D14" i="4"/>
  <c r="D6" i="4"/>
  <c r="D5" i="4" s="1"/>
  <c r="E26" i="4"/>
  <c r="E29" i="4"/>
  <c r="E32" i="4"/>
  <c r="E34" i="4"/>
  <c r="E36" i="4"/>
  <c r="E7" i="4"/>
  <c r="E8" i="4"/>
  <c r="E12" i="4"/>
  <c r="E13" i="4"/>
  <c r="E15" i="4"/>
  <c r="E17" i="4"/>
  <c r="E18" i="4"/>
  <c r="E21" i="4"/>
  <c r="E24" i="4"/>
  <c r="E25" i="4"/>
  <c r="D9" i="4" l="1"/>
  <c r="D22" i="4"/>
  <c r="D33" i="4" s="1"/>
  <c r="C23" i="4"/>
  <c r="E23" i="4" s="1"/>
  <c r="C11" i="4"/>
  <c r="C31" i="4"/>
  <c r="C28" i="4"/>
  <c r="E28" i="4" s="1"/>
  <c r="C20" i="4"/>
  <c r="E20" i="4" s="1"/>
  <c r="C16" i="4"/>
  <c r="E16" i="4" s="1"/>
  <c r="C14" i="4"/>
  <c r="E14" i="4" s="1"/>
  <c r="C6" i="4"/>
  <c r="C10" i="4" l="1"/>
  <c r="E11" i="4"/>
  <c r="C5" i="4"/>
  <c r="E5" i="4" s="1"/>
  <c r="E6" i="4"/>
  <c r="C30" i="4"/>
  <c r="E31" i="4"/>
  <c r="C19" i="4"/>
  <c r="E19" i="4" s="1"/>
  <c r="C22" i="4"/>
  <c r="E22" i="4" s="1"/>
  <c r="C27" i="4"/>
  <c r="E27" i="4" s="1"/>
  <c r="E30" i="4" l="1"/>
  <c r="C33" i="4"/>
  <c r="E10" i="4"/>
  <c r="C9" i="4"/>
  <c r="E9" i="4"/>
  <c r="D35" i="4"/>
  <c r="E33" i="4" l="1"/>
  <c r="C35" i="4"/>
  <c r="E35" i="4" s="1"/>
</calcChain>
</file>

<file path=xl/sharedStrings.xml><?xml version="1.0" encoding="utf-8"?>
<sst xmlns="http://schemas.openxmlformats.org/spreadsheetml/2006/main" count="44" uniqueCount="44">
  <si>
    <r>
      <t xml:space="preserve">    </t>
    </r>
    <r>
      <rPr>
        <b/>
        <sz val="11"/>
        <color theme="1"/>
        <rFont val="仿宋"/>
        <family val="3"/>
        <charset val="134"/>
      </rPr>
      <t>大中型水库移民后期扶持基金支出</t>
    </r>
  </si>
  <si>
    <r>
      <t xml:space="preserve">      </t>
    </r>
    <r>
      <rPr>
        <sz val="11"/>
        <color theme="1"/>
        <rFont val="仿宋"/>
        <family val="3"/>
        <charset val="134"/>
      </rPr>
      <t>移民补助</t>
    </r>
  </si>
  <si>
    <r>
      <t xml:space="preserve">      </t>
    </r>
    <r>
      <rPr>
        <sz val="11"/>
        <color theme="1"/>
        <rFont val="仿宋"/>
        <family val="3"/>
        <charset val="134"/>
      </rPr>
      <t>基础设施建设和经济发展</t>
    </r>
  </si>
  <si>
    <r>
      <t xml:space="preserve">    </t>
    </r>
    <r>
      <rPr>
        <b/>
        <sz val="11"/>
        <color theme="1"/>
        <rFont val="仿宋"/>
        <family val="3"/>
        <charset val="134"/>
      </rPr>
      <t>国有土地使用权出让收入及对应专项债务收入安排的支出</t>
    </r>
  </si>
  <si>
    <r>
      <t xml:space="preserve">      </t>
    </r>
    <r>
      <rPr>
        <sz val="11"/>
        <color theme="1"/>
        <rFont val="仿宋"/>
        <family val="3"/>
        <charset val="134"/>
      </rPr>
      <t>土地开发支出</t>
    </r>
  </si>
  <si>
    <r>
      <t xml:space="preserve">      </t>
    </r>
    <r>
      <rPr>
        <sz val="11"/>
        <color theme="1"/>
        <rFont val="仿宋"/>
        <family val="3"/>
        <charset val="134"/>
      </rPr>
      <t>城市公共设施</t>
    </r>
  </si>
  <si>
    <r>
      <t xml:space="preserve">    </t>
    </r>
    <r>
      <rPr>
        <b/>
        <sz val="11"/>
        <color theme="1"/>
        <rFont val="仿宋"/>
        <family val="3"/>
        <charset val="134"/>
      </rPr>
      <t>城市基础设施配套费及对应专项债务收入安排的支出</t>
    </r>
  </si>
  <si>
    <r>
      <t xml:space="preserve">    </t>
    </r>
    <r>
      <rPr>
        <b/>
        <sz val="11"/>
        <color theme="1"/>
        <rFont val="仿宋"/>
        <family val="3"/>
        <charset val="134"/>
      </rPr>
      <t>污水处理费及对应专项债务安排的支出</t>
    </r>
  </si>
  <si>
    <r>
      <t xml:space="preserve">    </t>
    </r>
    <r>
      <rPr>
        <b/>
        <sz val="11"/>
        <color theme="1"/>
        <rFont val="仿宋"/>
        <family val="3"/>
        <charset val="134"/>
      </rPr>
      <t>彩票公益金及对应专项债务收入安排的支出</t>
    </r>
  </si>
  <si>
    <r>
      <t xml:space="preserve">      </t>
    </r>
    <r>
      <rPr>
        <sz val="11"/>
        <color theme="1"/>
        <rFont val="仿宋"/>
        <family val="3"/>
        <charset val="134"/>
      </rPr>
      <t>用于社会福利的彩票公益金支出</t>
    </r>
  </si>
  <si>
    <r>
      <t xml:space="preserve">      </t>
    </r>
    <r>
      <rPr>
        <sz val="11"/>
        <color theme="1"/>
        <rFont val="仿宋"/>
        <family val="3"/>
        <charset val="134"/>
      </rPr>
      <t>用于体育事业的彩票公益金支出</t>
    </r>
  </si>
  <si>
    <r>
      <t xml:space="preserve">    </t>
    </r>
    <r>
      <rPr>
        <b/>
        <sz val="11"/>
        <color theme="1"/>
        <rFont val="仿宋"/>
        <family val="3"/>
        <charset val="134"/>
      </rPr>
      <t>地方政府专项债务付息支出</t>
    </r>
  </si>
  <si>
    <r>
      <t xml:space="preserve">      </t>
    </r>
    <r>
      <rPr>
        <sz val="11"/>
        <color theme="1"/>
        <rFont val="仿宋"/>
        <family val="3"/>
        <charset val="134"/>
      </rPr>
      <t>国有土地使用权出让金债务付息支出</t>
    </r>
  </si>
  <si>
    <t>21660</t>
  </si>
  <si>
    <t>2166004</t>
  </si>
  <si>
    <r>
      <rPr>
        <sz val="11"/>
        <color theme="1"/>
        <rFont val="宋体"/>
        <family val="2"/>
      </rPr>
      <t>单位：万元</t>
    </r>
    <phoneticPr fontId="3" type="noConversion"/>
  </si>
  <si>
    <r>
      <rPr>
        <b/>
        <sz val="11"/>
        <color theme="1"/>
        <rFont val="黑体"/>
        <family val="3"/>
        <charset val="134"/>
      </rPr>
      <t>科目代码</t>
    </r>
    <phoneticPr fontId="3" type="noConversion"/>
  </si>
  <si>
    <r>
      <rPr>
        <b/>
        <sz val="11"/>
        <color theme="1"/>
        <rFont val="黑体"/>
        <family val="3"/>
        <charset val="134"/>
      </rPr>
      <t>科目名称</t>
    </r>
  </si>
  <si>
    <r>
      <t>2018</t>
    </r>
    <r>
      <rPr>
        <b/>
        <sz val="11"/>
        <color theme="1"/>
        <rFont val="黑体"/>
        <family val="3"/>
        <charset val="134"/>
      </rPr>
      <t>年执行数</t>
    </r>
    <phoneticPr fontId="3" type="noConversion"/>
  </si>
  <si>
    <r>
      <rPr>
        <b/>
        <sz val="11"/>
        <color theme="1"/>
        <rFont val="黑体"/>
        <family val="3"/>
        <charset val="134"/>
      </rPr>
      <t>备注</t>
    </r>
  </si>
  <si>
    <r>
      <rPr>
        <b/>
        <sz val="11"/>
        <color theme="1"/>
        <rFont val="仿宋"/>
        <family val="3"/>
        <charset val="134"/>
      </rPr>
      <t>社会保障和就业支出</t>
    </r>
  </si>
  <si>
    <r>
      <rPr>
        <b/>
        <sz val="11"/>
        <color theme="1"/>
        <rFont val="仿宋"/>
        <family val="3"/>
        <charset val="134"/>
      </rPr>
      <t>城乡社区支出</t>
    </r>
  </si>
  <si>
    <r>
      <t xml:space="preserve">      </t>
    </r>
    <r>
      <rPr>
        <sz val="11"/>
        <color theme="1"/>
        <rFont val="仿宋"/>
        <family val="3"/>
        <charset val="134"/>
      </rPr>
      <t>其他国有土地使用权出让收入安排的支出</t>
    </r>
    <phoneticPr fontId="3" type="noConversion"/>
  </si>
  <si>
    <r>
      <t xml:space="preserve">      </t>
    </r>
    <r>
      <rPr>
        <sz val="11"/>
        <color theme="1"/>
        <rFont val="仿宋"/>
        <family val="3"/>
        <charset val="134"/>
      </rPr>
      <t>污水处理设施建设和运营</t>
    </r>
    <phoneticPr fontId="3" type="noConversion"/>
  </si>
  <si>
    <r>
      <rPr>
        <b/>
        <sz val="11"/>
        <color theme="1"/>
        <rFont val="仿宋"/>
        <family val="3"/>
        <charset val="134"/>
      </rPr>
      <t>商业服务业等支出</t>
    </r>
    <phoneticPr fontId="3" type="noConversion"/>
  </si>
  <si>
    <r>
      <t xml:space="preserve"> </t>
    </r>
    <r>
      <rPr>
        <b/>
        <sz val="11"/>
        <color theme="1"/>
        <rFont val="仿宋"/>
        <family val="3"/>
        <charset val="134"/>
      </rPr>
      <t>旅游发展基金支出</t>
    </r>
    <phoneticPr fontId="3" type="noConversion"/>
  </si>
  <si>
    <r>
      <t xml:space="preserve">   </t>
    </r>
    <r>
      <rPr>
        <sz val="11"/>
        <color theme="1"/>
        <rFont val="仿宋"/>
        <family val="3"/>
        <charset val="134"/>
      </rPr>
      <t>地方旅游开发项目补助</t>
    </r>
    <phoneticPr fontId="3" type="noConversion"/>
  </si>
  <si>
    <r>
      <rPr>
        <b/>
        <sz val="11"/>
        <color theme="1"/>
        <rFont val="仿宋"/>
        <family val="3"/>
        <charset val="134"/>
      </rPr>
      <t>其他支出（类）</t>
    </r>
  </si>
  <si>
    <r>
      <rPr>
        <b/>
        <sz val="11"/>
        <color theme="1"/>
        <rFont val="仿宋"/>
        <family val="3"/>
        <charset val="134"/>
      </rPr>
      <t>债务还本支出</t>
    </r>
    <phoneticPr fontId="3" type="noConversion"/>
  </si>
  <si>
    <r>
      <t xml:space="preserve">      </t>
    </r>
    <r>
      <rPr>
        <sz val="11"/>
        <color theme="1"/>
        <rFont val="仿宋"/>
        <family val="3"/>
        <charset val="134"/>
      </rPr>
      <t>其他政府性基金债务还本支出</t>
    </r>
    <phoneticPr fontId="3" type="noConversion"/>
  </si>
  <si>
    <r>
      <rPr>
        <b/>
        <sz val="11"/>
        <color theme="1"/>
        <rFont val="仿宋"/>
        <family val="3"/>
        <charset val="134"/>
      </rPr>
      <t>债务付息支出</t>
    </r>
  </si>
  <si>
    <r>
      <rPr>
        <b/>
        <sz val="11"/>
        <color theme="1"/>
        <rFont val="仿宋"/>
        <family val="3"/>
        <charset val="134"/>
      </rPr>
      <t>支出合计</t>
    </r>
  </si>
  <si>
    <r>
      <rPr>
        <b/>
        <sz val="11"/>
        <color theme="1"/>
        <rFont val="仿宋"/>
        <family val="3"/>
        <charset val="134"/>
      </rPr>
      <t>调出资金</t>
    </r>
  </si>
  <si>
    <r>
      <rPr>
        <b/>
        <sz val="11"/>
        <color theme="1"/>
        <rFont val="仿宋"/>
        <family val="3"/>
        <charset val="134"/>
      </rPr>
      <t>支出总计</t>
    </r>
  </si>
  <si>
    <r>
      <t xml:space="preserve">      </t>
    </r>
    <r>
      <rPr>
        <sz val="11"/>
        <color theme="1"/>
        <rFont val="仿宋"/>
        <family val="3"/>
        <charset val="134"/>
      </rPr>
      <t>代征手续费</t>
    </r>
    <phoneticPr fontId="3" type="noConversion"/>
  </si>
  <si>
    <r>
      <t xml:space="preserve">      </t>
    </r>
    <r>
      <rPr>
        <sz val="11"/>
        <color theme="1"/>
        <rFont val="仿宋"/>
        <family val="3"/>
        <charset val="134"/>
      </rPr>
      <t>廉租住房支出</t>
    </r>
    <phoneticPr fontId="3" type="noConversion"/>
  </si>
  <si>
    <t>2296013</t>
  </si>
  <si>
    <t xml:space="preserve">   用于城乡医疗救助的彩票公益金支出</t>
    <phoneticPr fontId="3" type="noConversion"/>
  </si>
  <si>
    <r>
      <t xml:space="preserve">  </t>
    </r>
    <r>
      <rPr>
        <b/>
        <sz val="11"/>
        <color theme="1"/>
        <rFont val="仿宋"/>
        <family val="3"/>
        <charset val="134"/>
      </rPr>
      <t>地方政府专项债务还本支出</t>
    </r>
    <phoneticPr fontId="3" type="noConversion"/>
  </si>
  <si>
    <t>预算数比执行数增减%</t>
  </si>
  <si>
    <t>2019年预算数</t>
    <phoneticPr fontId="3" type="noConversion"/>
  </si>
  <si>
    <t>年末结转</t>
    <phoneticPr fontId="3" type="noConversion"/>
  </si>
  <si>
    <r>
      <rPr>
        <b/>
        <sz val="16"/>
        <color theme="1"/>
        <rFont val="方正小标宋简体"/>
        <family val="3"/>
        <charset val="134"/>
      </rPr>
      <t>崇明区</t>
    </r>
    <r>
      <rPr>
        <b/>
        <sz val="16"/>
        <color theme="1"/>
        <rFont val="Times New Roman"/>
        <family val="1"/>
      </rPr>
      <t>2019</t>
    </r>
    <r>
      <rPr>
        <b/>
        <sz val="16"/>
        <color theme="1"/>
        <rFont val="方正小标宋简体"/>
        <family val="3"/>
        <charset val="134"/>
      </rPr>
      <t>年政府性基金预算支出表</t>
    </r>
    <phoneticPr fontId="3" type="noConversion"/>
  </si>
  <si>
    <t>备注：崇明区乡镇无政府性基金支出，本表《崇明区2019年政府性基金支出预算表》即是《崇明区区本级2019年政府性基金支出预算表》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</si>
</sst>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family val="2"/>
      <scheme val="minor"/>
    </font>
    <font>
      <b/>
      <sz val="16"/>
      <color theme="1"/>
      <name val="方正小标宋简体"/>
      <family val="3"/>
      <charset val="134"/>
    </font>
    <font>
      <b/>
      <sz val="16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  <font>
      <b/>
      <sz val="11"/>
      <color theme="1"/>
      <name val="黑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仿宋"/>
      <family val="3"/>
      <charset val="134"/>
    </font>
    <font>
      <sz val="11"/>
      <color theme="1"/>
      <name val="宋体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176" fontId="6" fillId="0" borderId="5" xfId="0" applyNumberFormat="1" applyFont="1" applyBorder="1" applyAlignment="1">
      <alignment horizontal="right" vertical="center" wrapText="1"/>
    </xf>
    <xf numFmtId="176" fontId="6" fillId="0" borderId="8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76" fontId="7" fillId="2" borderId="5" xfId="0" applyNumberFormat="1" applyFont="1" applyFill="1" applyBorder="1" applyAlignment="1">
      <alignment horizontal="right" vertical="center" wrapText="1"/>
    </xf>
    <xf numFmtId="176" fontId="6" fillId="2" borderId="5" xfId="0" applyNumberFormat="1" applyFont="1" applyFill="1" applyBorder="1" applyAlignment="1">
      <alignment horizontal="right" vertical="center" wrapText="1"/>
    </xf>
    <xf numFmtId="176" fontId="6" fillId="2" borderId="8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2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topLeftCell="A7" workbookViewId="0">
      <selection activeCell="A38" sqref="A38:F38"/>
    </sheetView>
  </sheetViews>
  <sheetFormatPr defaultRowHeight="13.5" x14ac:dyDescent="0.15"/>
  <cols>
    <col min="1" max="1" width="8.75" customWidth="1"/>
    <col min="2" max="2" width="35" customWidth="1"/>
    <col min="3" max="3" width="13.5" customWidth="1"/>
    <col min="4" max="4" width="11.75" customWidth="1"/>
    <col min="5" max="5" width="14.125" customWidth="1"/>
    <col min="6" max="6" width="10" customWidth="1"/>
  </cols>
  <sheetData>
    <row r="1" spans="1:6" ht="21" x14ac:dyDescent="0.15">
      <c r="A1" s="24" t="s">
        <v>42</v>
      </c>
      <c r="B1" s="24"/>
      <c r="C1" s="24"/>
      <c r="D1" s="24"/>
      <c r="E1" s="24"/>
      <c r="F1" s="24"/>
    </row>
    <row r="2" spans="1:6" ht="15.75" thickBot="1" x14ac:dyDescent="0.3">
      <c r="A2" s="9"/>
      <c r="B2" s="10"/>
      <c r="C2" s="10"/>
      <c r="D2" s="10"/>
      <c r="E2" s="10"/>
      <c r="F2" s="11" t="s">
        <v>15</v>
      </c>
    </row>
    <row r="3" spans="1:6" ht="27" customHeight="1" x14ac:dyDescent="0.15">
      <c r="A3" s="25" t="s">
        <v>16</v>
      </c>
      <c r="B3" s="27" t="s">
        <v>17</v>
      </c>
      <c r="C3" s="27" t="s">
        <v>18</v>
      </c>
      <c r="D3" s="31" t="s">
        <v>40</v>
      </c>
      <c r="E3" s="31" t="s">
        <v>39</v>
      </c>
      <c r="F3" s="29" t="s">
        <v>19</v>
      </c>
    </row>
    <row r="4" spans="1:6" ht="13.5" customHeight="1" x14ac:dyDescent="0.15">
      <c r="A4" s="26"/>
      <c r="B4" s="28"/>
      <c r="C4" s="28"/>
      <c r="D4" s="32"/>
      <c r="E4" s="32"/>
      <c r="F4" s="30"/>
    </row>
    <row r="5" spans="1:6" ht="14.25" x14ac:dyDescent="0.15">
      <c r="A5" s="1">
        <v>208</v>
      </c>
      <c r="B5" s="2" t="s">
        <v>20</v>
      </c>
      <c r="C5" s="20">
        <f t="shared" ref="C5:D5" si="0">C6</f>
        <v>676.95999999999992</v>
      </c>
      <c r="D5" s="20">
        <f t="shared" si="0"/>
        <v>800</v>
      </c>
      <c r="E5" s="7">
        <f>(D5/C5-1)*100</f>
        <v>18.175372252422605</v>
      </c>
      <c r="F5" s="22"/>
    </row>
    <row r="6" spans="1:6" ht="14.25" x14ac:dyDescent="0.15">
      <c r="A6" s="1">
        <v>20822</v>
      </c>
      <c r="B6" s="2" t="s">
        <v>0</v>
      </c>
      <c r="C6" s="20">
        <f t="shared" ref="C6:D6" si="1">C7+C8</f>
        <v>676.95999999999992</v>
      </c>
      <c r="D6" s="20">
        <f t="shared" si="1"/>
        <v>800</v>
      </c>
      <c r="E6" s="7">
        <f t="shared" ref="E6:E36" si="2">(D6/C6-1)*100</f>
        <v>18.175372252422605</v>
      </c>
      <c r="F6" s="22"/>
    </row>
    <row r="7" spans="1:6" ht="15" x14ac:dyDescent="0.15">
      <c r="A7" s="3">
        <v>2082201</v>
      </c>
      <c r="B7" s="4" t="s">
        <v>1</v>
      </c>
      <c r="C7" s="19">
        <v>81.16</v>
      </c>
      <c r="D7" s="19">
        <v>90</v>
      </c>
      <c r="E7" s="17">
        <f t="shared" si="2"/>
        <v>10.892065056678168</v>
      </c>
      <c r="F7" s="12"/>
    </row>
    <row r="8" spans="1:6" ht="15" x14ac:dyDescent="0.15">
      <c r="A8" s="3">
        <v>2082202</v>
      </c>
      <c r="B8" s="4" t="s">
        <v>2</v>
      </c>
      <c r="C8" s="19">
        <v>595.79999999999995</v>
      </c>
      <c r="D8" s="19">
        <v>710</v>
      </c>
      <c r="E8" s="17">
        <f t="shared" si="2"/>
        <v>19.167505874454527</v>
      </c>
      <c r="F8" s="12"/>
    </row>
    <row r="9" spans="1:6" ht="14.25" x14ac:dyDescent="0.15">
      <c r="A9" s="1">
        <v>212</v>
      </c>
      <c r="B9" s="2" t="s">
        <v>21</v>
      </c>
      <c r="C9" s="20">
        <f>C10+C14+C16</f>
        <v>171838.75999999998</v>
      </c>
      <c r="D9" s="20">
        <f>D10+D14+D16</f>
        <v>307621.90000000002</v>
      </c>
      <c r="E9" s="7">
        <f t="shared" si="2"/>
        <v>79.017760603021145</v>
      </c>
      <c r="F9" s="22"/>
    </row>
    <row r="10" spans="1:6" ht="27.75" x14ac:dyDescent="0.15">
      <c r="A10" s="1">
        <v>21208</v>
      </c>
      <c r="B10" s="2" t="s">
        <v>3</v>
      </c>
      <c r="C10" s="20">
        <f>SUM(C11:C13)</f>
        <v>113090.34</v>
      </c>
      <c r="D10" s="20">
        <f>SUM(D11:D13)</f>
        <v>251421.9</v>
      </c>
      <c r="E10" s="7">
        <f t="shared" si="2"/>
        <v>122.31951906767632</v>
      </c>
      <c r="F10" s="22"/>
    </row>
    <row r="11" spans="1:6" ht="15" x14ac:dyDescent="0.15">
      <c r="A11" s="3">
        <v>2120802</v>
      </c>
      <c r="B11" s="4" t="s">
        <v>4</v>
      </c>
      <c r="C11" s="19">
        <f>112248.16</f>
        <v>112248.16</v>
      </c>
      <c r="D11" s="19">
        <f>300000-38000-D32</f>
        <v>251421.9</v>
      </c>
      <c r="E11" s="17">
        <f t="shared" si="2"/>
        <v>123.98754687827397</v>
      </c>
      <c r="F11" s="12"/>
    </row>
    <row r="12" spans="1:6" ht="15" x14ac:dyDescent="0.15">
      <c r="A12" s="3">
        <v>2120807</v>
      </c>
      <c r="B12" s="4" t="s">
        <v>35</v>
      </c>
      <c r="C12" s="19">
        <v>99.18</v>
      </c>
      <c r="D12" s="19"/>
      <c r="E12" s="17">
        <f t="shared" si="2"/>
        <v>-100</v>
      </c>
      <c r="F12" s="12"/>
    </row>
    <row r="13" spans="1:6" ht="28.5" x14ac:dyDescent="0.15">
      <c r="A13" s="3">
        <v>2120899</v>
      </c>
      <c r="B13" s="4" t="s">
        <v>22</v>
      </c>
      <c r="C13" s="19">
        <v>743</v>
      </c>
      <c r="D13" s="19"/>
      <c r="E13" s="17">
        <f t="shared" si="2"/>
        <v>-100</v>
      </c>
      <c r="F13" s="12"/>
    </row>
    <row r="14" spans="1:6" ht="27.75" x14ac:dyDescent="0.15">
      <c r="A14" s="1">
        <v>21213</v>
      </c>
      <c r="B14" s="2" t="s">
        <v>6</v>
      </c>
      <c r="C14" s="20">
        <f>SUM(C15:C15)</f>
        <v>48753.71</v>
      </c>
      <c r="D14" s="20">
        <f>SUM(D15:D15)</f>
        <v>50000</v>
      </c>
      <c r="E14" s="7">
        <f t="shared" si="2"/>
        <v>2.5562977668776465</v>
      </c>
      <c r="F14" s="22"/>
    </row>
    <row r="15" spans="1:6" ht="15" x14ac:dyDescent="0.15">
      <c r="A15" s="3">
        <v>2121301</v>
      </c>
      <c r="B15" s="4" t="s">
        <v>5</v>
      </c>
      <c r="C15" s="19">
        <v>48753.71</v>
      </c>
      <c r="D15" s="19">
        <v>50000</v>
      </c>
      <c r="E15" s="17">
        <f t="shared" si="2"/>
        <v>2.5562977668776465</v>
      </c>
      <c r="F15" s="12"/>
    </row>
    <row r="16" spans="1:6" ht="27.75" x14ac:dyDescent="0.15">
      <c r="A16" s="1">
        <v>21214</v>
      </c>
      <c r="B16" s="2" t="s">
        <v>7</v>
      </c>
      <c r="C16" s="20">
        <f t="shared" ref="C16:D16" si="3">SUM(C17:C18)</f>
        <v>9994.7099999999991</v>
      </c>
      <c r="D16" s="20">
        <f t="shared" si="3"/>
        <v>6200</v>
      </c>
      <c r="E16" s="7">
        <f t="shared" si="2"/>
        <v>-37.967184640674908</v>
      </c>
      <c r="F16" s="22"/>
    </row>
    <row r="17" spans="1:6" ht="15" x14ac:dyDescent="0.15">
      <c r="A17" s="3">
        <v>2101401</v>
      </c>
      <c r="B17" s="4" t="s">
        <v>23</v>
      </c>
      <c r="C17" s="19">
        <v>9654.7099999999991</v>
      </c>
      <c r="D17" s="19">
        <v>5800</v>
      </c>
      <c r="E17" s="17">
        <f t="shared" si="2"/>
        <v>-39.9256942984305</v>
      </c>
      <c r="F17" s="12"/>
    </row>
    <row r="18" spans="1:6" ht="15" x14ac:dyDescent="0.15">
      <c r="A18" s="3">
        <v>2121402</v>
      </c>
      <c r="B18" s="4" t="s">
        <v>34</v>
      </c>
      <c r="C18" s="19">
        <v>340</v>
      </c>
      <c r="D18" s="19">
        <v>400</v>
      </c>
      <c r="E18" s="17">
        <f t="shared" si="2"/>
        <v>17.647058823529417</v>
      </c>
      <c r="F18" s="12"/>
    </row>
    <row r="19" spans="1:6" ht="14.25" x14ac:dyDescent="0.15">
      <c r="A19" s="1">
        <v>216</v>
      </c>
      <c r="B19" s="2" t="s">
        <v>24</v>
      </c>
      <c r="C19" s="20">
        <f t="shared" ref="C19:D20" si="4">C20</f>
        <v>24.72</v>
      </c>
      <c r="D19" s="20">
        <f t="shared" si="4"/>
        <v>500</v>
      </c>
      <c r="E19" s="7">
        <f t="shared" si="2"/>
        <v>1922.6537216828478</v>
      </c>
      <c r="F19" s="22"/>
    </row>
    <row r="20" spans="1:6" ht="14.25" x14ac:dyDescent="0.15">
      <c r="A20" s="1" t="s">
        <v>13</v>
      </c>
      <c r="B20" s="2" t="s">
        <v>25</v>
      </c>
      <c r="C20" s="20">
        <f t="shared" si="4"/>
        <v>24.72</v>
      </c>
      <c r="D20" s="20">
        <f t="shared" si="4"/>
        <v>500</v>
      </c>
      <c r="E20" s="7">
        <f t="shared" si="2"/>
        <v>1922.6537216828478</v>
      </c>
      <c r="F20" s="22"/>
    </row>
    <row r="21" spans="1:6" ht="15" x14ac:dyDescent="0.15">
      <c r="A21" s="3" t="s">
        <v>14</v>
      </c>
      <c r="B21" s="4" t="s">
        <v>26</v>
      </c>
      <c r="C21" s="19">
        <v>24.72</v>
      </c>
      <c r="D21" s="19">
        <v>500</v>
      </c>
      <c r="E21" s="17">
        <f t="shared" si="2"/>
        <v>1922.6537216828478</v>
      </c>
      <c r="F21" s="12"/>
    </row>
    <row r="22" spans="1:6" ht="15" x14ac:dyDescent="0.15">
      <c r="A22" s="1">
        <v>229</v>
      </c>
      <c r="B22" s="2" t="s">
        <v>27</v>
      </c>
      <c r="C22" s="20">
        <f t="shared" ref="C22:D22" si="5">C23</f>
        <v>668.55060000000003</v>
      </c>
      <c r="D22" s="20">
        <f t="shared" si="5"/>
        <v>3000</v>
      </c>
      <c r="E22" s="7">
        <f t="shared" si="2"/>
        <v>348.73192844341173</v>
      </c>
      <c r="F22" s="12"/>
    </row>
    <row r="23" spans="1:6" ht="27.75" x14ac:dyDescent="0.15">
      <c r="A23" s="1">
        <v>22960</v>
      </c>
      <c r="B23" s="2" t="s">
        <v>8</v>
      </c>
      <c r="C23" s="20">
        <f>SUM(C24:C26)</f>
        <v>668.55060000000003</v>
      </c>
      <c r="D23" s="20">
        <f>SUM(D24:D26)</f>
        <v>3000</v>
      </c>
      <c r="E23" s="7">
        <f t="shared" si="2"/>
        <v>348.73192844341173</v>
      </c>
      <c r="F23" s="12"/>
    </row>
    <row r="24" spans="1:6" ht="15" x14ac:dyDescent="0.15">
      <c r="A24" s="3">
        <v>2296002</v>
      </c>
      <c r="B24" s="4" t="s">
        <v>9</v>
      </c>
      <c r="C24" s="19">
        <v>501.09059999999999</v>
      </c>
      <c r="D24" s="19">
        <v>2800</v>
      </c>
      <c r="E24" s="17">
        <f t="shared" si="2"/>
        <v>458.78118647605845</v>
      </c>
      <c r="F24" s="12"/>
    </row>
    <row r="25" spans="1:6" ht="15" x14ac:dyDescent="0.15">
      <c r="A25" s="3">
        <v>2296003</v>
      </c>
      <c r="B25" s="4" t="s">
        <v>10</v>
      </c>
      <c r="C25" s="19">
        <v>50</v>
      </c>
      <c r="D25" s="19">
        <v>200</v>
      </c>
      <c r="E25" s="17">
        <f t="shared" si="2"/>
        <v>300</v>
      </c>
      <c r="F25" s="12"/>
    </row>
    <row r="26" spans="1:6" ht="27" x14ac:dyDescent="0.15">
      <c r="A26" s="3" t="s">
        <v>36</v>
      </c>
      <c r="B26" s="5" t="s">
        <v>37</v>
      </c>
      <c r="C26" s="19">
        <v>117.46</v>
      </c>
      <c r="D26" s="19"/>
      <c r="E26" s="17">
        <f t="shared" si="2"/>
        <v>-100</v>
      </c>
      <c r="F26" s="12"/>
    </row>
    <row r="27" spans="1:6" ht="15" x14ac:dyDescent="0.15">
      <c r="A27" s="1">
        <v>231</v>
      </c>
      <c r="B27" s="2" t="s">
        <v>28</v>
      </c>
      <c r="C27" s="20">
        <f t="shared" ref="C27:D28" si="6">C28</f>
        <v>9968</v>
      </c>
      <c r="D27" s="20">
        <f t="shared" si="6"/>
        <v>38000</v>
      </c>
      <c r="E27" s="7">
        <f t="shared" si="2"/>
        <v>281.21990369181378</v>
      </c>
      <c r="F27" s="12"/>
    </row>
    <row r="28" spans="1:6" ht="15" x14ac:dyDescent="0.15">
      <c r="A28" s="18">
        <v>23104</v>
      </c>
      <c r="B28" s="2" t="s">
        <v>38</v>
      </c>
      <c r="C28" s="20">
        <f t="shared" si="6"/>
        <v>9968</v>
      </c>
      <c r="D28" s="20">
        <f t="shared" si="6"/>
        <v>38000</v>
      </c>
      <c r="E28" s="7">
        <f t="shared" si="2"/>
        <v>281.21990369181378</v>
      </c>
      <c r="F28" s="12"/>
    </row>
    <row r="29" spans="1:6" ht="15" x14ac:dyDescent="0.15">
      <c r="A29" s="3">
        <v>2310499</v>
      </c>
      <c r="B29" s="6" t="s">
        <v>29</v>
      </c>
      <c r="C29" s="19">
        <v>9968</v>
      </c>
      <c r="D29" s="19">
        <v>38000</v>
      </c>
      <c r="E29" s="17">
        <f t="shared" si="2"/>
        <v>281.21990369181378</v>
      </c>
      <c r="F29" s="12"/>
    </row>
    <row r="30" spans="1:6" ht="15" x14ac:dyDescent="0.15">
      <c r="A30" s="1">
        <v>232</v>
      </c>
      <c r="B30" s="2" t="s">
        <v>30</v>
      </c>
      <c r="C30" s="20">
        <f t="shared" ref="C30:D31" si="7">C31</f>
        <v>10857.21</v>
      </c>
      <c r="D30" s="20">
        <f t="shared" si="7"/>
        <v>10578.1</v>
      </c>
      <c r="E30" s="7">
        <f t="shared" si="2"/>
        <v>-2.5707341020390961</v>
      </c>
      <c r="F30" s="12"/>
    </row>
    <row r="31" spans="1:6" ht="15" x14ac:dyDescent="0.15">
      <c r="A31" s="1">
        <v>23204</v>
      </c>
      <c r="B31" s="2" t="s">
        <v>11</v>
      </c>
      <c r="C31" s="20">
        <f t="shared" si="7"/>
        <v>10857.21</v>
      </c>
      <c r="D31" s="20">
        <f t="shared" si="7"/>
        <v>10578.1</v>
      </c>
      <c r="E31" s="7">
        <f t="shared" si="2"/>
        <v>-2.5707341020390961</v>
      </c>
      <c r="F31" s="12"/>
    </row>
    <row r="32" spans="1:6" ht="15" x14ac:dyDescent="0.15">
      <c r="A32" s="3">
        <v>2320411</v>
      </c>
      <c r="B32" s="6" t="s">
        <v>12</v>
      </c>
      <c r="C32" s="19">
        <v>10857.21</v>
      </c>
      <c r="D32" s="19">
        <v>10578.1</v>
      </c>
      <c r="E32" s="17">
        <f t="shared" si="2"/>
        <v>-2.5707341020390961</v>
      </c>
      <c r="F32" s="12"/>
    </row>
    <row r="33" spans="1:6" ht="15" x14ac:dyDescent="0.15">
      <c r="A33" s="3"/>
      <c r="B33" s="13" t="s">
        <v>31</v>
      </c>
      <c r="C33" s="20">
        <f>C30+C27+C22+C19+C9+C5</f>
        <v>194034.20059999998</v>
      </c>
      <c r="D33" s="20">
        <f>D30+D27+D22+D19+D9+D5</f>
        <v>360500</v>
      </c>
      <c r="E33" s="7">
        <f t="shared" si="2"/>
        <v>85.791988672743315</v>
      </c>
      <c r="F33" s="12"/>
    </row>
    <row r="34" spans="1:6" ht="15" x14ac:dyDescent="0.15">
      <c r="A34" s="3"/>
      <c r="B34" s="13" t="s">
        <v>32</v>
      </c>
      <c r="C34" s="20">
        <v>524</v>
      </c>
      <c r="D34" s="20">
        <v>180</v>
      </c>
      <c r="E34" s="7">
        <f t="shared" si="2"/>
        <v>-65.648854961832058</v>
      </c>
      <c r="F34" s="16"/>
    </row>
    <row r="35" spans="1:6" ht="15" x14ac:dyDescent="0.15">
      <c r="A35" s="3"/>
      <c r="B35" s="13" t="s">
        <v>33</v>
      </c>
      <c r="C35" s="20">
        <f>SUM(C33:C34)</f>
        <v>194558.20059999998</v>
      </c>
      <c r="D35" s="20">
        <f>SUM(D33:D34)</f>
        <v>360680</v>
      </c>
      <c r="E35" s="7">
        <f t="shared" si="2"/>
        <v>85.384115852066557</v>
      </c>
      <c r="F35" s="16"/>
    </row>
    <row r="36" spans="1:6" ht="15.75" thickBot="1" x14ac:dyDescent="0.2">
      <c r="A36" s="14"/>
      <c r="B36" s="23" t="s">
        <v>41</v>
      </c>
      <c r="C36" s="21">
        <v>2204.37</v>
      </c>
      <c r="D36" s="21">
        <v>1388.38</v>
      </c>
      <c r="E36" s="8">
        <f t="shared" si="2"/>
        <v>-37.016925470769415</v>
      </c>
      <c r="F36" s="15"/>
    </row>
    <row r="38" spans="1:6" ht="33.75" customHeight="1" x14ac:dyDescent="0.15">
      <c r="A38" s="33" t="s">
        <v>43</v>
      </c>
      <c r="B38" s="33"/>
      <c r="C38" s="33"/>
      <c r="D38" s="33"/>
      <c r="E38" s="33"/>
      <c r="F38" s="33"/>
    </row>
  </sheetData>
  <autoFilter ref="A4:F36"/>
  <mergeCells count="8">
    <mergeCell ref="A38:F38"/>
    <mergeCell ref="A1:F1"/>
    <mergeCell ref="A3:A4"/>
    <mergeCell ref="B3:B4"/>
    <mergeCell ref="C3:C4"/>
    <mergeCell ref="F3:F4"/>
    <mergeCell ref="D3:D4"/>
    <mergeCell ref="E3:E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 (2)</vt:lpstr>
      <vt:lpstr>Sheet2</vt:lpstr>
      <vt:lpstr>Sheet3</vt:lpstr>
      <vt:lpstr>'Sheet1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2019-12-03T08:51:59Z</dcterms:modified>
</cp:coreProperties>
</file>