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5" windowWidth="16095" windowHeight="9660"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45621"/>
</workbook>
</file>

<file path=xl/calcChain.xml><?xml version="1.0" encoding="utf-8"?>
<calcChain xmlns="http://schemas.openxmlformats.org/spreadsheetml/2006/main">
  <c r="G8" i="17" l="1"/>
  <c r="F8" i="17"/>
  <c r="E8" i="17"/>
  <c r="C8" i="17"/>
  <c r="B8" i="17"/>
  <c r="D34" i="15"/>
  <c r="D33" i="15"/>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4" i="12"/>
  <c r="E23" i="12"/>
  <c r="E22" i="12"/>
  <c r="E21" i="12"/>
  <c r="E20" i="12"/>
  <c r="E19" i="12"/>
  <c r="E18" i="12"/>
  <c r="E17" i="12"/>
  <c r="E16" i="12"/>
  <c r="E15" i="12"/>
  <c r="E14" i="12"/>
  <c r="E13" i="12"/>
  <c r="E12" i="12"/>
  <c r="E11" i="12"/>
  <c r="E10" i="12"/>
  <c r="E9" i="12"/>
  <c r="D11" i="10"/>
  <c r="D10" i="10"/>
  <c r="D9" i="10"/>
  <c r="D8" i="10"/>
  <c r="G7" i="10"/>
  <c r="G12" i="10" s="1"/>
  <c r="F7" i="10"/>
  <c r="F12" i="10" s="1"/>
  <c r="E7" i="10"/>
  <c r="E12" i="10" s="1"/>
  <c r="B7" i="10"/>
  <c r="B12" i="10" s="1"/>
  <c r="E24" i="9"/>
  <c r="E23" i="9"/>
  <c r="E22" i="9"/>
  <c r="E21" i="9"/>
  <c r="E20" i="9"/>
  <c r="E19" i="9"/>
  <c r="E18" i="9"/>
  <c r="E17" i="9"/>
  <c r="E16" i="9"/>
  <c r="E15" i="9"/>
  <c r="E14" i="9"/>
  <c r="E13" i="9"/>
  <c r="E12" i="9"/>
  <c r="E11" i="9"/>
  <c r="E10" i="9"/>
  <c r="E9" i="9"/>
  <c r="E23" i="8"/>
  <c r="E22" i="8"/>
  <c r="E21" i="8"/>
  <c r="E20" i="8"/>
  <c r="E19" i="8"/>
  <c r="E18" i="8"/>
  <c r="E17" i="8"/>
  <c r="E16" i="8"/>
  <c r="E15" i="8"/>
  <c r="E14" i="8"/>
  <c r="E13" i="8"/>
  <c r="E12" i="8"/>
  <c r="E11" i="8"/>
  <c r="E10" i="8"/>
  <c r="E9" i="8"/>
  <c r="E8" i="8"/>
  <c r="D20" i="7"/>
  <c r="D15" i="7"/>
  <c r="D14" i="7"/>
  <c r="D13" i="7"/>
  <c r="D12" i="7"/>
  <c r="D11" i="7"/>
  <c r="D10" i="7"/>
  <c r="D9" i="7"/>
  <c r="D7" i="10" l="1"/>
  <c r="D12" i="10" s="1"/>
  <c r="D8" i="17"/>
  <c r="A8" i="17" s="1"/>
</calcChain>
</file>

<file path=xl/sharedStrings.xml><?xml version="1.0" encoding="utf-8"?>
<sst xmlns="http://schemas.openxmlformats.org/spreadsheetml/2006/main" count="452" uniqueCount="164">
  <si>
    <t>预算单位：上海市实验学校附属东滩学校</t>
  </si>
  <si>
    <t/>
  </si>
  <si>
    <t>目  录</t>
  </si>
  <si>
    <t xml:space="preserve">    </t>
  </si>
  <si>
    <t>一、单位主要职能</t>
  </si>
  <si>
    <t>二、单位机构设置</t>
  </si>
  <si>
    <t>三、名词解释</t>
  </si>
  <si>
    <t>四、单位预算编制说明</t>
  </si>
  <si>
    <t>五、单位预算表</t>
  </si>
  <si>
    <t>七、项目经费情况说明</t>
  </si>
  <si>
    <t>　上海市实验学校附属东滩学校设5个内设机构，包括：校长室、党支部、校务办、总务处、办公室。</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</si>
  <si>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</si>
  <si>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</si>
  <si>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</si>
  <si>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</si>
  <si>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</si>
  <si>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</si>
  <si>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</si>
  <si>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</si>
  <si>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</si>
  <si>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</si>
  <si>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</si>
  <si>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</si>
  <si>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</si>
  <si>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</si>
  <si>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</si>
  <si>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</si>
  <si>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</si>
  <si>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</si>
  <si>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</si>
  <si>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</si>
  <si>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</si>
  <si>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</si>
  <si>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</si>
  <si>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</si>
  <si>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</si>
  <si>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</si>
  <si>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</si>
  <si>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</si>
  <si>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</si>
  <si>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</si>
  <si>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</si>
  <si>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</si>
  <si>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</si>
  <si>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</si>
  <si>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</si>
  <si>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</si>
  <si>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</si>
  <si>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</si>
  <si>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</si>
  <si>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02</t>
  </si>
  <si>
    <t>普通教育</t>
  </si>
  <si>
    <t>03</t>
  </si>
  <si>
    <t>初中教育</t>
  </si>
  <si>
    <t>09</t>
  </si>
  <si>
    <t>教育费附加安排的支出</t>
  </si>
  <si>
    <t>99</t>
  </si>
  <si>
    <t>其他教育费附加安排的支出</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</si>
  <si>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</si>
  <si>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</si>
  <si>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</si>
  <si>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</si>
  <si>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</si>
  <si>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</si>
  <si>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</si>
  <si>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</si>
  <si>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</si>
  <si>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</si>
  <si>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</si>
  <si>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</si>
  <si>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</si>
  <si>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</si>
  <si>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</si>
  <si>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</si>
  <si>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</si>
  <si>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</si>
  <si>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</si>
  <si>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</si>
  <si>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</si>
  <si>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</si>
  <si>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</si>
  <si>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</si>
  <si>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</si>
  <si>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</si>
  <si>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</si>
  <si>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</si>
  <si>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</si>
  <si>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</si>
  <si>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</si>
  <si>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</si>
  <si>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</si>
  <si>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</si>
  <si>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</si>
  <si>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</si>
  <si>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</si>
  <si>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</si>
  <si>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</si>
  <si>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</si>
  <si>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</si>
  <si>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</si>
  <si>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</si>
  <si>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</si>
  <si>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</si>
  <si>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</si>
  <si>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</si>
  <si>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</si>
  <si>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</si>
  <si>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</si>
  <si>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</si>
  <si>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</si>
  <si>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</si>
  <si>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</si>
  <si>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</si>
  <si>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</si>
  <si>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</si>
  <si>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</si>
  <si>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</si>
  <si>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</si>
  <si>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</si>
  <si>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16</t>
  </si>
  <si>
    <t>培训费</t>
  </si>
  <si>
    <t>17</t>
  </si>
  <si>
    <t>公务接待费</t>
  </si>
  <si>
    <t>18</t>
  </si>
  <si>
    <t>专用材料费</t>
  </si>
  <si>
    <t>26</t>
  </si>
  <si>
    <t>劳务费</t>
  </si>
  <si>
    <t>28</t>
  </si>
  <si>
    <t>工会经费</t>
  </si>
  <si>
    <t>29</t>
  </si>
  <si>
    <t>福利费</t>
  </si>
  <si>
    <t>31</t>
  </si>
  <si>
    <t>公务用车运行维护费</t>
  </si>
  <si>
    <t>单位:万元</t>
  </si>
  <si>
    <t>2023年机关运行经费预算数</t>
  </si>
  <si>
    <t>因公出国(境)费</t>
  </si>
  <si>
    <t>公务用车购置及运行费</t>
  </si>
  <si>
    <t>小计</t>
  </si>
  <si>
    <t>购置费</t>
  </si>
  <si>
    <t>运行费</t>
  </si>
  <si>
    <t>其他相关情况说明</t>
  </si>
  <si>
    <t>上海市崇明区2024年单位预算</t>
    <phoneticPr fontId="22"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</si>
  <si>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</si>
  <si>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</si>
  <si>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</si>
  <si>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</si>
  <si>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</si>
  <si>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</si>
  <si>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</si>
  <si>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</si>
  <si>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</si>
  <si>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</si>
  <si>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phoneticPr fontId="18" type="noConversion"/>
  </si>
  <si>
    <t>机构设置</t>
    <phoneticPr fontId="18" type="noConversion"/>
  </si>
  <si>
    <r>
      <t>2024</t>
    </r>
    <r>
      <rPr>
        <sz val="18"/>
        <rFont val="宋体"/>
        <family val="3"/>
        <charset val="134"/>
      </rPr>
      <t>年单位预算编制说明</t>
    </r>
    <phoneticPr fontId="18" type="noConversion"/>
  </si>
  <si>
    <t>注：2024年未安排国有资本经营预算，故本表无数据</t>
  </si>
  <si>
    <t>单位:元</t>
    <phoneticPr fontId="18" type="noConversion"/>
  </si>
  <si>
    <t>单位“三公”经费和机关运行经费预算表</t>
    <phoneticPr fontId="18" type="noConversion"/>
  </si>
  <si>
    <t>2024年“三公”经费预算数</t>
    <phoneticPr fontId="18" type="noConversion"/>
  </si>
  <si>
    <t>2024年机关运行经费预算数</t>
    <phoneticPr fontId="18" type="noConversion"/>
  </si>
  <si>
    <t>注：2024年未安排政府性基金预算，故本表无数据</t>
  </si>
  <si>
    <t xml:space="preserve">　　上海市实验学校附属东滩学校是财政拨款事业单位。
主要职能包括：
    1.正确贯彻执行党和国家的教育方针、政策、法规。
    2.维护学校的教学秩序，为学生创造良好的学习环境。    
    3.积极稳妥地推进教育改革，按教育规律办事，不断提高教育质量。
    4.根据学校规模，设置学校管理机构，建立健全各项规章制度和岗位责任制。
    5.坚持教书育人，服务育人，环境育人方针，加强对学生的思想品德教育，使学生的德智体全面发展。
    6.抓好教师队伍建设，使每个教师都热心于教育事业。
    7.做好安全防范，保证学生的人生安全。
</t>
    <phoneticPr fontId="18" type="noConversion"/>
  </si>
  <si>
    <t xml:space="preserve">　　2024年，上海市实验学校附属东滩学校收入预算5,617.42万元，其中：财政拨款收入5,617.42万元，比2023年预算增加460.29万元；事业收入0.00万元；事业单位经营收入0.00万元；其他收入0.00万元。
　　支出预算5,617.42万元，其中：财政拨款支出预算5,617.42万元，比2023年预算增加460.29万元。财政拨款支出预算中，一般公共预算拨款支出预算5,617.42万元，比2023年预算增加460.29万元；政府性基金拨款支出预算0.00万元，与2023年预算持平；国有资本经营预算拨款支出预算为0.00万元。
    财政拨款收入支出增加的主要原因是人员增加。   
    财政拨款支出主要内容如下：
    1.“教育支出”科目4436.15万元，主要用于人员经费、日常公用、项目经费等支出；
　　2.“社会保障和就业支出”科目688.82万元，主要用于单位基本养老保险费、职业年金缴纳；
　　3.“卫生健康支出”科目287.00万元，主要用于单位医疗保险费缴纳；
　　4.“住房保障支出”科目205.45万元，主要用于单位住房公积金缴纳。
</t>
    <phoneticPr fontId="18" type="noConversion"/>
  </si>
  <si>
    <r>
      <t>一、2024年“三公”经费预算情况说明
　　2024年“三公”经费预算数为16.00万元，比2023年预算增加0</t>
    </r>
    <r>
      <rPr>
        <sz val="12"/>
        <rFont val="宋体"/>
        <family val="3"/>
        <charset val="134"/>
      </rPr>
      <t>.00</t>
    </r>
    <r>
      <rPr>
        <sz val="12"/>
        <rFont val="宋体"/>
        <family val="3"/>
        <charset val="134"/>
      </rPr>
      <t>万元。其中：
　（一）因公出国（境）费0.00万元，比2023年预算增加0</t>
    </r>
    <r>
      <rPr>
        <sz val="12"/>
        <rFont val="宋体"/>
        <family val="3"/>
        <charset val="134"/>
      </rPr>
      <t>.00</t>
    </r>
    <r>
      <rPr>
        <sz val="12"/>
        <rFont val="宋体"/>
        <family val="3"/>
        <charset val="134"/>
      </rPr>
      <t>万元。
　（二）公务用车购置及运行费13.00万元，比2023年预算增加0</t>
    </r>
    <r>
      <rPr>
        <sz val="12"/>
        <rFont val="宋体"/>
        <family val="3"/>
        <charset val="134"/>
      </rPr>
      <t>.00</t>
    </r>
    <r>
      <rPr>
        <sz val="12"/>
        <rFont val="宋体"/>
        <family val="3"/>
        <charset val="134"/>
      </rPr>
      <t>万元。其中：公务用车购置费0.00万元，比2023年预算增加0</t>
    </r>
    <r>
      <rPr>
        <sz val="12"/>
        <rFont val="宋体"/>
        <family val="3"/>
        <charset val="134"/>
      </rPr>
      <t>.00</t>
    </r>
    <r>
      <rPr>
        <sz val="12"/>
        <rFont val="宋体"/>
        <family val="3"/>
        <charset val="134"/>
      </rPr>
      <t>万元；公务用车运行费13.00万元，比2023年预算增加0</t>
    </r>
    <r>
      <rPr>
        <sz val="12"/>
        <rFont val="宋体"/>
        <family val="3"/>
        <charset val="134"/>
      </rPr>
      <t>.00</t>
    </r>
    <r>
      <rPr>
        <sz val="12"/>
        <rFont val="宋体"/>
        <family val="3"/>
        <charset val="134"/>
      </rPr>
      <t>万元。
　（三）公务接待费3.00万元，比2023年预算增加0</t>
    </r>
    <r>
      <rPr>
        <sz val="12"/>
        <rFont val="宋体"/>
        <family val="3"/>
        <charset val="134"/>
      </rPr>
      <t>.00</t>
    </r>
    <r>
      <rPr>
        <sz val="12"/>
        <rFont val="宋体"/>
        <family val="3"/>
        <charset val="134"/>
      </rPr>
      <t>万元。
二、机关运行经费预算
　　本单位无机关运行经费。
三、政府采购预算情况
　 2024年度本单位政府采购预算215.61万元，其中：政府采购货物预算2.50万元、政府采购工程预算0.00万元、政府采购服务预算213.11万元。
四、绩效目标设置情况
　 2024年度，本单位编报绩效目标的项目共6个,涉及项目预算资金1,029.33万元。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</si>
</sst>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quot;&quot;;#,##0.00"/>
    <numFmt numFmtId="178" formatCode="[=0]&quot;&quot;;#,##0.00&quot;&quot;"/>
    <numFmt numFmtId="179" formatCode="#,##0_ "/>
    <numFmt numFmtId="180" formatCode="0.00_ "/>
    <numFmt numFmtId="181" formatCode="#,##0.00_ "/>
  </numFmts>
  <fonts count="25">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sz val="12"/>
      <name val="宋体"/>
      <family val="3"/>
      <charset val="134"/>
    </font>
    <font>
      <sz val="18"/>
      <name val="宋体"/>
      <family val="3"/>
      <charset val="134"/>
    </font>
    <font>
      <b/>
      <sz val="36"/>
      <color indexed="8"/>
      <name val="楷体_GB2312"/>
      <charset val="134"/>
    </font>
    <font>
      <sz val="9"/>
      <name val="宋体"/>
      <family val="3"/>
      <charset val="134"/>
    </font>
    <font>
      <sz val="14"/>
      <name val="仿宋_GB2312"/>
      <charset val="134"/>
    </font>
    <font>
      <sz val="14"/>
      <color indexed="8"/>
      <name val="仿宋_GB2312"/>
      <charset val="134"/>
    </font>
  </fonts>
  <fills count="4">
    <fill>
      <patternFill patternType="none"/>
    </fill>
    <fill>
      <patternFill patternType="gray125"/>
    </fill>
    <fill>
      <patternFill patternType="solid">
        <fgColor rgb="FFD8D8D8"/>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lignment vertical="center"/>
    </xf>
  </cellStyleXfs>
  <cellXfs count="87">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13"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0" fontId="3" fillId="0" borderId="0" xfId="0" applyNumberFormat="1" applyFont="1" applyAlignment="1" applyProtection="1">
      <alignment horizontal="right" vertical="center"/>
      <protection locked="0"/>
    </xf>
    <xf numFmtId="0" fontId="14"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5"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5"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6"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7"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wrapText="1"/>
      <protection locked="0"/>
    </xf>
    <xf numFmtId="178" fontId="17" fillId="3" borderId="1" xfId="0" applyNumberFormat="1" applyFont="1" applyFill="1" applyBorder="1" applyAlignment="1" applyProtection="1">
      <alignment horizontal="right" vertical="center" wrapText="1"/>
      <protection locked="0"/>
    </xf>
    <xf numFmtId="0" fontId="15" fillId="0" borderId="0" xfId="0" quotePrefix="1" applyNumberFormat="1" applyFont="1" applyAlignment="1" applyProtection="1">
      <alignment horizontal="left" vertical="top" wrapText="1"/>
      <protection locked="0"/>
    </xf>
    <xf numFmtId="0" fontId="23" fillId="0" borderId="0" xfId="1" applyFont="1" applyProtection="1">
      <alignment vertical="center"/>
      <protection locked="0"/>
    </xf>
    <xf numFmtId="0" fontId="24" fillId="0" borderId="0" xfId="1" applyFont="1" applyAlignment="1" applyProtection="1">
      <alignment horizontal="left" vertical="center"/>
      <protection locked="0"/>
    </xf>
    <xf numFmtId="0" fontId="24" fillId="0" borderId="0" xfId="1" applyFont="1" applyFill="1" applyAlignment="1" applyProtection="1">
      <alignment horizontal="left" vertical="center"/>
      <protection locked="0"/>
    </xf>
    <xf numFmtId="0" fontId="20" fillId="0" borderId="0" xfId="0" applyFont="1" applyAlignment="1" applyProtection="1">
      <alignment horizontal="center" vertical="center" wrapText="1"/>
      <protection locked="0"/>
    </xf>
    <xf numFmtId="49" fontId="20" fillId="0" borderId="0" xfId="0" quotePrefix="1" applyNumberFormat="1" applyFont="1" applyAlignment="1" applyProtection="1">
      <alignment horizontal="center"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0" fontId="19" fillId="0" borderId="0" xfId="0" quotePrefix="1" applyFont="1" applyAlignment="1" applyProtection="1">
      <alignment horizontal="right" vertical="center"/>
      <protection locked="0"/>
    </xf>
    <xf numFmtId="180" fontId="0" fillId="0" borderId="6" xfId="0" applyNumberFormat="1" applyFont="1" applyBorder="1" applyAlignment="1">
      <alignment vertical="center"/>
    </xf>
    <xf numFmtId="0" fontId="3" fillId="0" borderId="0" xfId="0" applyFont="1" applyAlignment="1">
      <alignment vertical="center"/>
    </xf>
    <xf numFmtId="0" fontId="0" fillId="0" borderId="0" xfId="0" applyFont="1" applyBorder="1" applyAlignment="1">
      <alignment horizontal="left" vertical="center"/>
    </xf>
    <xf numFmtId="179" fontId="0" fillId="0" borderId="0" xfId="0" applyNumberFormat="1" applyFont="1" applyBorder="1" applyAlignment="1">
      <alignment horizontal="right" vertical="center"/>
    </xf>
    <xf numFmtId="0" fontId="0" fillId="0" borderId="0" xfId="0" applyFont="1" applyAlignment="1">
      <alignment vertical="center"/>
    </xf>
    <xf numFmtId="181" fontId="3" fillId="0" borderId="1" xfId="0" applyNumberFormat="1" applyFont="1" applyBorder="1" applyAlignment="1" applyProtection="1">
      <alignment horizontal="right" vertical="center" wrapText="1"/>
      <protection locked="0"/>
    </xf>
    <xf numFmtId="181" fontId="3" fillId="0" borderId="1" xfId="0" applyNumberFormat="1" applyFont="1" applyBorder="1" applyAlignment="1" applyProtection="1">
      <alignment horizontal="left" vertical="center" wrapText="1"/>
      <protection locked="0"/>
    </xf>
    <xf numFmtId="181" fontId="14" fillId="0" borderId="1" xfId="0" applyNumberFormat="1" applyFont="1" applyBorder="1" applyAlignment="1" applyProtection="1">
      <alignment horizontal="left" vertical="center"/>
      <protection locked="0"/>
    </xf>
    <xf numFmtId="181" fontId="3" fillId="0" borderId="1" xfId="0" applyNumberFormat="1" applyFont="1" applyBorder="1" applyAlignment="1" applyProtection="1">
      <alignment horizontal="right" vertical="center"/>
      <protection locked="0"/>
    </xf>
    <xf numFmtId="181" fontId="3" fillId="0" borderId="1" xfId="0" applyNumberFormat="1" applyFont="1" applyBorder="1" applyAlignment="1" applyProtection="1">
      <alignment horizontal="center" vertical="center"/>
      <protection locked="0"/>
    </xf>
    <xf numFmtId="177" fontId="15"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right" vertical="center" wrapText="1"/>
      <protection locked="0"/>
    </xf>
    <xf numFmtId="0" fontId="1" fillId="0" borderId="0" xfId="0" applyNumberFormat="1" applyFont="1" applyAlignment="1" applyProtection="1">
      <alignment horizontal="right" vertical="center"/>
      <protection locked="0"/>
    </xf>
    <xf numFmtId="49" fontId="21" fillId="0" borderId="0" xfId="1" quotePrefix="1" applyNumberFormat="1" applyFont="1" applyAlignment="1" applyProtection="1">
      <alignment horizontal="center" vertical="center"/>
      <protection locked="0"/>
    </xf>
    <xf numFmtId="49" fontId="21"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20"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3"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20" fillId="0" borderId="0" xfId="0" quotePrefix="1" applyNumberFormat="1" applyFont="1" applyAlignment="1" applyProtection="1">
      <alignment horizontal="center" vertical="center"/>
      <protection locked="0"/>
    </xf>
    <xf numFmtId="0" fontId="19" fillId="2" borderId="1" xfId="0" quotePrefix="1"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9" fillId="2" borderId="4" xfId="0" applyNumberFormat="1"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xf numFmtId="0" fontId="3" fillId="0" borderId="0" xfId="0" quotePrefix="1" applyFont="1" applyAlignment="1" applyProtection="1">
      <alignment horizontal="left" vertical="top" wrapText="1"/>
      <protection locked="0"/>
    </xf>
    <xf numFmtId="0" fontId="3" fillId="0" borderId="0" xfId="0" quotePrefix="1" applyNumberFormat="1" applyFont="1" applyAlignment="1" applyProtection="1">
      <alignment horizontal="left" vertical="top"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C28" sqref="C28"/>
    </sheetView>
  </sheetViews>
  <sheetFormatPr defaultRowHeight="15"/>
  <cols>
    <col min="1" max="12" width="9.42578125" customWidth="1"/>
    <col min="13" max="13" width="10.28515625" customWidth="1"/>
  </cols>
  <sheetData>
    <row r="1" spans="1:13" ht="18.75" customHeight="1">
      <c r="A1" s="61"/>
      <c r="B1" s="61"/>
      <c r="C1" s="61"/>
      <c r="D1" s="61"/>
      <c r="E1" s="61"/>
      <c r="F1" s="61"/>
      <c r="G1" s="61"/>
      <c r="H1" s="61"/>
      <c r="I1" s="61"/>
      <c r="J1" s="61"/>
      <c r="K1" s="61"/>
      <c r="L1" s="61"/>
      <c r="M1" s="61"/>
    </row>
    <row r="2" spans="1:13" ht="18.75" customHeight="1">
      <c r="A2" s="61"/>
      <c r="B2" s="61"/>
      <c r="C2" s="61"/>
      <c r="D2" s="61"/>
      <c r="E2" s="61"/>
      <c r="F2" s="61"/>
      <c r="G2" s="61"/>
      <c r="H2" s="61"/>
      <c r="I2" s="61"/>
      <c r="J2" s="61"/>
      <c r="K2" s="61"/>
      <c r="L2" s="61"/>
      <c r="M2" s="61"/>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2" t="s">
        <v>141</v>
      </c>
      <c r="B5" s="63"/>
      <c r="C5" s="63"/>
      <c r="D5" s="63"/>
      <c r="E5" s="63"/>
      <c r="F5" s="63"/>
      <c r="G5" s="63"/>
      <c r="H5" s="63"/>
      <c r="I5" s="63"/>
      <c r="J5" s="63"/>
      <c r="K5" s="63"/>
      <c r="L5" s="63"/>
      <c r="M5" s="63"/>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6" t="s">
        <v>0</v>
      </c>
      <c r="B10" s="66"/>
      <c r="C10" s="66"/>
      <c r="D10" s="66"/>
      <c r="E10" s="66"/>
      <c r="F10" s="66"/>
      <c r="G10" s="66"/>
      <c r="H10" s="66"/>
      <c r="I10" s="66"/>
      <c r="J10" s="66"/>
      <c r="K10" s="66"/>
      <c r="L10" s="66"/>
      <c r="M10" s="66"/>
    </row>
    <row r="11" spans="1:13" ht="22.5" customHeight="1">
      <c r="A11" s="66"/>
      <c r="B11" s="66"/>
      <c r="C11" s="66"/>
      <c r="D11" s="66"/>
      <c r="E11" s="66"/>
      <c r="F11" s="66"/>
      <c r="G11" s="66"/>
      <c r="H11" s="66"/>
      <c r="I11" s="66"/>
      <c r="J11" s="66"/>
      <c r="K11" s="66"/>
      <c r="L11" s="66"/>
      <c r="M11" s="66"/>
    </row>
    <row r="12" spans="1:13" ht="22.5" customHeight="1">
      <c r="A12" s="66"/>
      <c r="B12" s="66"/>
      <c r="C12" s="66"/>
      <c r="D12" s="66"/>
      <c r="E12" s="66"/>
      <c r="F12" s="66"/>
      <c r="G12" s="66"/>
      <c r="H12" s="66"/>
      <c r="I12" s="66"/>
      <c r="J12" s="66"/>
      <c r="K12" s="66"/>
      <c r="L12" s="66"/>
      <c r="M12" s="66"/>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4"/>
      <c r="B20" s="64"/>
      <c r="C20" s="64"/>
      <c r="D20" s="64"/>
      <c r="E20" s="64"/>
      <c r="F20" s="64"/>
      <c r="G20" s="64"/>
      <c r="H20" s="64"/>
      <c r="I20" s="64"/>
      <c r="J20" s="64"/>
      <c r="K20" s="64"/>
      <c r="L20" s="64"/>
      <c r="M20" s="64"/>
    </row>
    <row r="21" spans="1:13" ht="22.5" customHeight="1">
      <c r="A21" s="65"/>
      <c r="B21" s="65"/>
      <c r="C21" s="65"/>
      <c r="D21" s="65"/>
      <c r="E21" s="65"/>
      <c r="F21" s="65"/>
      <c r="G21" s="65"/>
      <c r="H21" s="65"/>
      <c r="I21" s="65"/>
      <c r="J21" s="65"/>
      <c r="K21" s="65"/>
      <c r="L21" s="65"/>
      <c r="M21" s="65"/>
    </row>
  </sheetData>
  <sheetProtection password="CC3D" sheet="1"/>
  <mergeCells count="6">
    <mergeCell ref="A1:M1"/>
    <mergeCell ref="A2:M2"/>
    <mergeCell ref="A5:M5"/>
    <mergeCell ref="A20:M20"/>
    <mergeCell ref="A21:M21"/>
    <mergeCell ref="A10:M12"/>
  </mergeCells>
  <phoneticPr fontId="18"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B8" sqref="B8:B12"/>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70" t="s">
        <v>77</v>
      </c>
      <c r="B1" s="70"/>
      <c r="C1" s="70"/>
      <c r="D1" s="70"/>
      <c r="E1" s="70"/>
      <c r="F1" s="70"/>
      <c r="G1" s="70"/>
    </row>
    <row r="3" spans="1:7" ht="24" customHeight="1">
      <c r="A3" s="75"/>
      <c r="B3" s="75"/>
      <c r="C3" s="75"/>
      <c r="D3" s="75"/>
      <c r="E3" s="75"/>
      <c r="F3" s="75"/>
      <c r="G3" s="13" t="s">
        <v>14</v>
      </c>
    </row>
    <row r="5" spans="1:7" ht="24" customHeight="1">
      <c r="A5" s="71" t="s">
        <v>41</v>
      </c>
      <c r="B5" s="71"/>
      <c r="C5" s="71" t="s">
        <v>78</v>
      </c>
      <c r="D5" s="71"/>
      <c r="E5" s="71"/>
      <c r="F5" s="71"/>
      <c r="G5" s="71"/>
    </row>
    <row r="6" spans="1:7" ht="24" customHeight="1">
      <c r="A6" s="16" t="s">
        <v>17</v>
      </c>
      <c r="B6" s="16" t="s">
        <v>18</v>
      </c>
      <c r="C6" s="16" t="s">
        <v>17</v>
      </c>
      <c r="D6" s="16" t="s">
        <v>19</v>
      </c>
      <c r="E6" s="15" t="s">
        <v>79</v>
      </c>
      <c r="F6" s="15" t="s">
        <v>80</v>
      </c>
      <c r="G6" s="15" t="s">
        <v>81</v>
      </c>
    </row>
    <row r="7" spans="1:7" ht="0" hidden="1" customHeight="1">
      <c r="A7" s="27"/>
      <c r="B7" s="21">
        <f>SUM(B8:B11)</f>
        <v>56174190.700000003</v>
      </c>
      <c r="C7" s="27"/>
      <c r="D7" s="28">
        <f>SUM(E7,F7,G7)</f>
        <v>56174190.700000003</v>
      </c>
      <c r="E7" s="28">
        <f>SUM(E8:E11)</f>
        <v>56174190.700000003</v>
      </c>
      <c r="F7" s="28">
        <f>SUM(F8:F11)</f>
        <v>0</v>
      </c>
      <c r="G7" s="28">
        <f>SUM(G8:G11)</f>
        <v>0</v>
      </c>
    </row>
    <row r="8" spans="1:7" ht="24" customHeight="1">
      <c r="A8" s="29" t="s">
        <v>82</v>
      </c>
      <c r="B8" s="60">
        <v>56174190.700000003</v>
      </c>
      <c r="C8" s="18" t="s">
        <v>25</v>
      </c>
      <c r="D8" s="59">
        <f>SUM(E8,F8,G8)</f>
        <v>44361473.700000003</v>
      </c>
      <c r="E8" s="59">
        <v>44361473.700000003</v>
      </c>
      <c r="F8" s="23">
        <v>0</v>
      </c>
      <c r="G8" s="23">
        <v>0</v>
      </c>
    </row>
    <row r="9" spans="1:7" ht="24" customHeight="1">
      <c r="A9" s="29" t="s">
        <v>83</v>
      </c>
      <c r="B9" s="60"/>
      <c r="C9" s="18" t="s">
        <v>27</v>
      </c>
      <c r="D9" s="59">
        <f>SUM(E9,F9,G9)</f>
        <v>6888150.2400000002</v>
      </c>
      <c r="E9" s="59">
        <v>6888150.2400000002</v>
      </c>
      <c r="F9" s="23">
        <v>0</v>
      </c>
      <c r="G9" s="23">
        <v>0</v>
      </c>
    </row>
    <row r="10" spans="1:7" ht="24" customHeight="1">
      <c r="A10" s="29" t="s">
        <v>84</v>
      </c>
      <c r="B10" s="60"/>
      <c r="C10" s="18" t="s">
        <v>29</v>
      </c>
      <c r="D10" s="59">
        <f>SUM(E10,F10,G10)</f>
        <v>2870062</v>
      </c>
      <c r="E10" s="59">
        <v>2870062</v>
      </c>
      <c r="F10" s="23">
        <v>0</v>
      </c>
      <c r="G10" s="23">
        <v>0</v>
      </c>
    </row>
    <row r="11" spans="1:7" ht="24" customHeight="1">
      <c r="A11" s="29"/>
      <c r="B11" s="60"/>
      <c r="C11" s="18" t="s">
        <v>31</v>
      </c>
      <c r="D11" s="59">
        <f>SUM(E11,F11,G11)</f>
        <v>2054504.76</v>
      </c>
      <c r="E11" s="59">
        <v>2054504.76</v>
      </c>
      <c r="F11" s="23">
        <v>0</v>
      </c>
      <c r="G11" s="23">
        <v>0</v>
      </c>
    </row>
    <row r="12" spans="1:7" ht="24" customHeight="1">
      <c r="A12" s="22" t="s">
        <v>35</v>
      </c>
      <c r="B12" s="60">
        <f>B7</f>
        <v>56174190.700000003</v>
      </c>
      <c r="C12" s="22" t="s">
        <v>36</v>
      </c>
      <c r="D12" s="59">
        <f>D7</f>
        <v>56174190.700000003</v>
      </c>
      <c r="E12" s="59">
        <f>E7</f>
        <v>56174190.700000003</v>
      </c>
      <c r="F12" s="23">
        <f>F7</f>
        <v>0</v>
      </c>
      <c r="G12" s="23">
        <f>G7</f>
        <v>0</v>
      </c>
    </row>
  </sheetData>
  <mergeCells count="4">
    <mergeCell ref="A5:B5"/>
    <mergeCell ref="C5:G5"/>
    <mergeCell ref="A3:F3"/>
    <mergeCell ref="A1:G1"/>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topLeftCell="A7" workbookViewId="0">
      <selection activeCell="J22" sqref="J22"/>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70" t="s">
        <v>85</v>
      </c>
      <c r="B1" s="70"/>
      <c r="C1" s="70"/>
      <c r="D1" s="70"/>
      <c r="E1" s="70"/>
      <c r="F1" s="70"/>
      <c r="G1" s="70"/>
    </row>
    <row r="2" spans="1:7" ht="7.5" customHeight="1">
      <c r="A2" s="2"/>
      <c r="B2" s="2"/>
      <c r="C2" s="2"/>
      <c r="D2" s="2"/>
      <c r="E2" s="13"/>
      <c r="F2" s="13"/>
      <c r="G2" s="2"/>
    </row>
    <row r="3" spans="1:7" ht="24" customHeight="1">
      <c r="A3" s="75"/>
      <c r="B3" s="75"/>
      <c r="C3" s="75"/>
      <c r="D3" s="75"/>
      <c r="E3" s="75"/>
      <c r="F3" s="75"/>
      <c r="G3" s="13" t="s">
        <v>14</v>
      </c>
    </row>
    <row r="4" spans="1:7" ht="7.5" customHeight="1">
      <c r="A4" s="30"/>
      <c r="B4" s="30"/>
      <c r="C4" s="30"/>
      <c r="D4" s="30"/>
      <c r="E4" s="13"/>
      <c r="F4" s="13"/>
      <c r="G4" s="2"/>
    </row>
    <row r="5" spans="1:7" ht="24" customHeight="1">
      <c r="A5" s="71" t="s">
        <v>17</v>
      </c>
      <c r="B5" s="71"/>
      <c r="C5" s="71"/>
      <c r="D5" s="71"/>
      <c r="E5" s="71" t="s">
        <v>86</v>
      </c>
      <c r="F5" s="71"/>
      <c r="G5" s="71"/>
    </row>
    <row r="6" spans="1:7" ht="24" customHeight="1">
      <c r="A6" s="76" t="s">
        <v>39</v>
      </c>
      <c r="B6" s="76"/>
      <c r="C6" s="76"/>
      <c r="D6" s="71" t="s">
        <v>40</v>
      </c>
      <c r="E6" s="71" t="s">
        <v>19</v>
      </c>
      <c r="F6" s="72" t="s">
        <v>20</v>
      </c>
      <c r="G6" s="71" t="s">
        <v>21</v>
      </c>
    </row>
    <row r="7" spans="1:7" ht="24" customHeight="1">
      <c r="A7" s="15" t="s">
        <v>45</v>
      </c>
      <c r="B7" s="15" t="s">
        <v>46</v>
      </c>
      <c r="C7" s="15" t="s">
        <v>47</v>
      </c>
      <c r="D7" s="71"/>
      <c r="E7" s="71"/>
      <c r="F7" s="72"/>
      <c r="G7" s="71"/>
    </row>
    <row r="8" spans="1:7" ht="0" hidden="1" customHeight="1">
      <c r="A8" s="25"/>
      <c r="B8" s="25"/>
      <c r="C8" s="25"/>
      <c r="D8" s="25"/>
      <c r="E8" s="31"/>
      <c r="F8" s="31" t="s">
        <v>1</v>
      </c>
      <c r="G8" s="31" t="s">
        <v>1</v>
      </c>
    </row>
    <row r="9" spans="1:7" ht="24" customHeight="1">
      <c r="A9" s="24" t="s">
        <v>48</v>
      </c>
      <c r="B9" s="24" t="s">
        <v>1</v>
      </c>
      <c r="C9" s="24" t="s">
        <v>1</v>
      </c>
      <c r="D9" s="18" t="s">
        <v>49</v>
      </c>
      <c r="E9" s="32">
        <f t="shared" ref="E9:E24" si="0">SUM(F9,G9)</f>
        <v>44361473.700000003</v>
      </c>
      <c r="F9" s="32">
        <v>34068144.560000002</v>
      </c>
      <c r="G9" s="32">
        <v>10293329.140000001</v>
      </c>
    </row>
    <row r="10" spans="1:7" ht="24" customHeight="1">
      <c r="A10" s="24" t="s">
        <v>48</v>
      </c>
      <c r="B10" s="24" t="s">
        <v>50</v>
      </c>
      <c r="C10" s="24" t="s">
        <v>1</v>
      </c>
      <c r="D10" s="18" t="s">
        <v>51</v>
      </c>
      <c r="E10" s="32">
        <f t="shared" si="0"/>
        <v>37214349.980000004</v>
      </c>
      <c r="F10" s="32">
        <v>34068144.560000002</v>
      </c>
      <c r="G10" s="32">
        <v>3146205.42</v>
      </c>
    </row>
    <row r="11" spans="1:7" ht="24" customHeight="1">
      <c r="A11" s="24" t="s">
        <v>48</v>
      </c>
      <c r="B11" s="24" t="s">
        <v>50</v>
      </c>
      <c r="C11" s="24" t="s">
        <v>52</v>
      </c>
      <c r="D11" s="18" t="s">
        <v>53</v>
      </c>
      <c r="E11" s="32">
        <f t="shared" si="0"/>
        <v>37214349.980000004</v>
      </c>
      <c r="F11" s="32">
        <v>34068144.560000002</v>
      </c>
      <c r="G11" s="32">
        <v>3146205.42</v>
      </c>
    </row>
    <row r="12" spans="1:7" ht="24" customHeight="1">
      <c r="A12" s="24" t="s">
        <v>48</v>
      </c>
      <c r="B12" s="24" t="s">
        <v>54</v>
      </c>
      <c r="C12" s="24" t="s">
        <v>1</v>
      </c>
      <c r="D12" s="18" t="s">
        <v>55</v>
      </c>
      <c r="E12" s="32">
        <f t="shared" si="0"/>
        <v>7147123.7199999997</v>
      </c>
      <c r="F12" s="32">
        <v>0</v>
      </c>
      <c r="G12" s="32">
        <v>7147123.7199999997</v>
      </c>
    </row>
    <row r="13" spans="1:7" ht="24" customHeight="1">
      <c r="A13" s="24" t="s">
        <v>48</v>
      </c>
      <c r="B13" s="24" t="s">
        <v>54</v>
      </c>
      <c r="C13" s="24" t="s">
        <v>56</v>
      </c>
      <c r="D13" s="18" t="s">
        <v>57</v>
      </c>
      <c r="E13" s="32">
        <f t="shared" si="0"/>
        <v>7147123.7199999997</v>
      </c>
      <c r="F13" s="32">
        <v>0</v>
      </c>
      <c r="G13" s="32">
        <v>7147123.7199999997</v>
      </c>
    </row>
    <row r="14" spans="1:7" ht="24" customHeight="1">
      <c r="A14" s="24" t="s">
        <v>58</v>
      </c>
      <c r="B14" s="24" t="s">
        <v>1</v>
      </c>
      <c r="C14" s="24" t="s">
        <v>1</v>
      </c>
      <c r="D14" s="18" t="s">
        <v>59</v>
      </c>
      <c r="E14" s="32">
        <f t="shared" si="0"/>
        <v>6888150.2400000002</v>
      </c>
      <c r="F14" s="32">
        <v>6888150.2400000002</v>
      </c>
      <c r="G14" s="32">
        <v>0</v>
      </c>
    </row>
    <row r="15" spans="1:7" ht="24" customHeight="1">
      <c r="A15" s="24" t="s">
        <v>58</v>
      </c>
      <c r="B15" s="24" t="s">
        <v>60</v>
      </c>
      <c r="C15" s="24" t="s">
        <v>1</v>
      </c>
      <c r="D15" s="18" t="s">
        <v>61</v>
      </c>
      <c r="E15" s="32">
        <f t="shared" si="0"/>
        <v>6888150.2400000002</v>
      </c>
      <c r="F15" s="32">
        <v>6888150.2400000002</v>
      </c>
      <c r="G15" s="32">
        <v>0</v>
      </c>
    </row>
    <row r="16" spans="1:7" ht="24" customHeight="1">
      <c r="A16" s="24" t="s">
        <v>58</v>
      </c>
      <c r="B16" s="24" t="s">
        <v>60</v>
      </c>
      <c r="C16" s="24" t="s">
        <v>60</v>
      </c>
      <c r="D16" s="18" t="s">
        <v>62</v>
      </c>
      <c r="E16" s="32">
        <f t="shared" si="0"/>
        <v>4592100</v>
      </c>
      <c r="F16" s="32">
        <v>4592100</v>
      </c>
      <c r="G16" s="32">
        <v>0</v>
      </c>
    </row>
    <row r="17" spans="1:7" ht="24" customHeight="1">
      <c r="A17" s="24" t="s">
        <v>58</v>
      </c>
      <c r="B17" s="24" t="s">
        <v>60</v>
      </c>
      <c r="C17" s="24" t="s">
        <v>63</v>
      </c>
      <c r="D17" s="18" t="s">
        <v>64</v>
      </c>
      <c r="E17" s="32">
        <f t="shared" si="0"/>
        <v>2296050.2400000002</v>
      </c>
      <c r="F17" s="32">
        <v>2296050.2400000002</v>
      </c>
      <c r="G17" s="32">
        <v>0</v>
      </c>
    </row>
    <row r="18" spans="1:7" ht="24" customHeight="1">
      <c r="A18" s="24" t="s">
        <v>65</v>
      </c>
      <c r="B18" s="24" t="s">
        <v>1</v>
      </c>
      <c r="C18" s="24" t="s">
        <v>1</v>
      </c>
      <c r="D18" s="18" t="s">
        <v>66</v>
      </c>
      <c r="E18" s="32">
        <f t="shared" si="0"/>
        <v>2870062</v>
      </c>
      <c r="F18" s="32">
        <v>2870062</v>
      </c>
      <c r="G18" s="32">
        <v>0</v>
      </c>
    </row>
    <row r="19" spans="1:7" ht="24" customHeight="1">
      <c r="A19" s="24" t="s">
        <v>65</v>
      </c>
      <c r="B19" s="24" t="s">
        <v>67</v>
      </c>
      <c r="C19" s="24" t="s">
        <v>1</v>
      </c>
      <c r="D19" s="18" t="s">
        <v>68</v>
      </c>
      <c r="E19" s="32">
        <f t="shared" si="0"/>
        <v>2870062</v>
      </c>
      <c r="F19" s="32">
        <v>2870062</v>
      </c>
      <c r="G19" s="32">
        <v>0</v>
      </c>
    </row>
    <row r="20" spans="1:7" ht="24" customHeight="1">
      <c r="A20" s="24" t="s">
        <v>65</v>
      </c>
      <c r="B20" s="24" t="s">
        <v>67</v>
      </c>
      <c r="C20" s="24" t="s">
        <v>50</v>
      </c>
      <c r="D20" s="18" t="s">
        <v>69</v>
      </c>
      <c r="E20" s="32">
        <f t="shared" si="0"/>
        <v>2870062</v>
      </c>
      <c r="F20" s="32">
        <v>2870062</v>
      </c>
      <c r="G20" s="32">
        <v>0</v>
      </c>
    </row>
    <row r="21" spans="1:7" ht="24" customHeight="1">
      <c r="A21" s="24" t="s">
        <v>70</v>
      </c>
      <c r="B21" s="24" t="s">
        <v>1</v>
      </c>
      <c r="C21" s="24" t="s">
        <v>1</v>
      </c>
      <c r="D21" s="18" t="s">
        <v>71</v>
      </c>
      <c r="E21" s="32">
        <f t="shared" si="0"/>
        <v>2054504.76</v>
      </c>
      <c r="F21" s="32">
        <v>2054504.76</v>
      </c>
      <c r="G21" s="32">
        <v>0</v>
      </c>
    </row>
    <row r="22" spans="1:7" ht="24" customHeight="1">
      <c r="A22" s="24" t="s">
        <v>70</v>
      </c>
      <c r="B22" s="24" t="s">
        <v>50</v>
      </c>
      <c r="C22" s="24" t="s">
        <v>1</v>
      </c>
      <c r="D22" s="18" t="s">
        <v>72</v>
      </c>
      <c r="E22" s="32">
        <f t="shared" si="0"/>
        <v>2054504.76</v>
      </c>
      <c r="F22" s="32">
        <v>2054504.76</v>
      </c>
      <c r="G22" s="32">
        <v>0</v>
      </c>
    </row>
    <row r="23" spans="1:7" ht="24" customHeight="1">
      <c r="A23" s="24" t="s">
        <v>70</v>
      </c>
      <c r="B23" s="24" t="s">
        <v>50</v>
      </c>
      <c r="C23" s="24" t="s">
        <v>73</v>
      </c>
      <c r="D23" s="18" t="s">
        <v>74</v>
      </c>
      <c r="E23" s="32">
        <f t="shared" si="0"/>
        <v>2054504.76</v>
      </c>
      <c r="F23" s="32">
        <v>2054504.76</v>
      </c>
      <c r="G23" s="32">
        <v>0</v>
      </c>
    </row>
    <row r="24" spans="1:7" ht="24" customHeight="1">
      <c r="A24" s="77" t="s">
        <v>19</v>
      </c>
      <c r="B24" s="77"/>
      <c r="C24" s="77"/>
      <c r="D24" s="77"/>
      <c r="E24" s="32">
        <f t="shared" si="0"/>
        <v>56174190.700000003</v>
      </c>
      <c r="F24" s="32">
        <v>45880861.560000002</v>
      </c>
      <c r="G24" s="32">
        <v>10293329.140000001</v>
      </c>
    </row>
  </sheetData>
  <mergeCells count="10">
    <mergeCell ref="A1:G1"/>
    <mergeCell ref="A5:D5"/>
    <mergeCell ref="E5:G5"/>
    <mergeCell ref="A6:C6"/>
    <mergeCell ref="A24:D24"/>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A12" sqref="A12:XFD12"/>
    </sheetView>
  </sheetViews>
  <sheetFormatPr defaultRowHeight="15"/>
  <cols>
    <col min="1" max="3" width="7.85546875" customWidth="1"/>
    <col min="4" max="4" width="58.42578125" customWidth="1"/>
    <col min="5" max="7" width="20" customWidth="1"/>
  </cols>
  <sheetData>
    <row r="1" spans="1:7" ht="24" customHeight="1">
      <c r="A1" s="70" t="s">
        <v>87</v>
      </c>
      <c r="B1" s="70"/>
      <c r="C1" s="70"/>
      <c r="D1" s="70"/>
      <c r="E1" s="70"/>
      <c r="F1" s="70"/>
      <c r="G1" s="70"/>
    </row>
    <row r="2" spans="1:7" ht="7.5" customHeight="1">
      <c r="A2" s="2"/>
      <c r="B2" s="2"/>
      <c r="C2" s="2"/>
      <c r="D2" s="2"/>
      <c r="E2" s="13"/>
      <c r="F2" s="13"/>
      <c r="G2" s="2"/>
    </row>
    <row r="3" spans="1:7" ht="24" customHeight="1">
      <c r="A3" s="78"/>
      <c r="B3" s="78"/>
      <c r="C3" s="78"/>
      <c r="D3" s="78"/>
      <c r="E3" s="78"/>
      <c r="F3" s="13"/>
      <c r="G3" s="13" t="s">
        <v>14</v>
      </c>
    </row>
    <row r="4" spans="1:7" ht="7.5" customHeight="1">
      <c r="A4" s="30"/>
      <c r="B4" s="30"/>
      <c r="C4" s="30"/>
      <c r="D4" s="30"/>
      <c r="E4" s="13"/>
      <c r="F4" s="13"/>
      <c r="G4" s="2"/>
    </row>
    <row r="5" spans="1:7" ht="24" customHeight="1">
      <c r="A5" s="71" t="s">
        <v>17</v>
      </c>
      <c r="B5" s="71"/>
      <c r="C5" s="71"/>
      <c r="D5" s="71"/>
      <c r="E5" s="71" t="s">
        <v>88</v>
      </c>
      <c r="F5" s="71"/>
      <c r="G5" s="71"/>
    </row>
    <row r="6" spans="1:7" ht="24" customHeight="1">
      <c r="A6" s="76" t="s">
        <v>39</v>
      </c>
      <c r="B6" s="76"/>
      <c r="C6" s="76"/>
      <c r="D6" s="71" t="s">
        <v>40</v>
      </c>
      <c r="E6" s="71" t="s">
        <v>19</v>
      </c>
      <c r="F6" s="73" t="s">
        <v>20</v>
      </c>
      <c r="G6" s="71" t="s">
        <v>21</v>
      </c>
    </row>
    <row r="7" spans="1:7" ht="24" customHeight="1">
      <c r="A7" s="15" t="s">
        <v>45</v>
      </c>
      <c r="B7" s="15" t="s">
        <v>46</v>
      </c>
      <c r="C7" s="15" t="s">
        <v>47</v>
      </c>
      <c r="D7" s="71"/>
      <c r="E7" s="71"/>
      <c r="F7" s="73"/>
      <c r="G7" s="71"/>
    </row>
    <row r="8" spans="1:7" ht="0" hidden="1" customHeight="1">
      <c r="A8" s="25"/>
      <c r="B8" s="25"/>
      <c r="C8" s="25"/>
      <c r="D8" s="25"/>
      <c r="E8" s="32"/>
      <c r="F8" s="32" t="s">
        <v>1</v>
      </c>
      <c r="G8" s="32" t="s">
        <v>1</v>
      </c>
    </row>
    <row r="9" spans="1:7" ht="24" customHeight="1">
      <c r="A9" s="24" t="s">
        <v>1</v>
      </c>
      <c r="B9" s="24" t="s">
        <v>1</v>
      </c>
      <c r="C9" s="24" t="s">
        <v>1</v>
      </c>
      <c r="D9" s="18" t="s">
        <v>1</v>
      </c>
      <c r="E9" s="21">
        <f>SUM(F9,G9)</f>
        <v>0</v>
      </c>
      <c r="F9" s="21" t="s">
        <v>1</v>
      </c>
      <c r="G9" s="21" t="s">
        <v>1</v>
      </c>
    </row>
    <row r="10" spans="1:7" ht="24" customHeight="1">
      <c r="A10" s="77" t="s">
        <v>19</v>
      </c>
      <c r="B10" s="77"/>
      <c r="C10" s="77"/>
      <c r="D10" s="77"/>
      <c r="E10" s="21">
        <f>SUM(F10,G10)</f>
        <v>0</v>
      </c>
      <c r="F10" s="21" t="s">
        <v>1</v>
      </c>
      <c r="G10" s="21" t="s">
        <v>1</v>
      </c>
    </row>
    <row r="12" spans="1:7" s="53" customFormat="1" ht="22.5" customHeight="1">
      <c r="A12" s="50" t="s">
        <v>160</v>
      </c>
      <c r="B12" s="51"/>
      <c r="C12" s="51"/>
      <c r="D12" s="51"/>
      <c r="E12" s="52"/>
      <c r="F12" s="52"/>
      <c r="G12" s="52"/>
    </row>
  </sheetData>
  <mergeCells count="10">
    <mergeCell ref="A1:G1"/>
    <mergeCell ref="A3:E3"/>
    <mergeCell ref="A5:D5"/>
    <mergeCell ref="E5:G5"/>
    <mergeCell ref="A6:C6"/>
    <mergeCell ref="A10:D10"/>
    <mergeCell ref="D6:D7"/>
    <mergeCell ref="E6:E7"/>
    <mergeCell ref="F6:F7"/>
    <mergeCell ref="G6:G7"/>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H36" sqref="H36"/>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70" t="s">
        <v>89</v>
      </c>
      <c r="B1" s="70"/>
      <c r="C1" s="70"/>
      <c r="D1" s="70"/>
      <c r="E1" s="70"/>
      <c r="F1" s="70"/>
      <c r="G1" s="70"/>
    </row>
    <row r="3" spans="1:7" ht="24" customHeight="1">
      <c r="A3" s="75"/>
      <c r="B3" s="75"/>
      <c r="C3" s="75"/>
      <c r="D3" s="75"/>
      <c r="E3" s="75"/>
      <c r="F3" s="75"/>
      <c r="G3" s="13" t="s">
        <v>14</v>
      </c>
    </row>
    <row r="4" spans="1:7" ht="7.5" customHeight="1">
      <c r="A4" s="25"/>
      <c r="B4" s="25"/>
      <c r="C4" s="25"/>
      <c r="D4" s="25"/>
      <c r="E4" s="25"/>
      <c r="F4" s="25"/>
      <c r="G4" s="25"/>
    </row>
    <row r="5" spans="1:7" ht="24" customHeight="1">
      <c r="A5" s="71" t="s">
        <v>17</v>
      </c>
      <c r="B5" s="71"/>
      <c r="C5" s="71"/>
      <c r="D5" s="71"/>
      <c r="E5" s="71" t="s">
        <v>90</v>
      </c>
      <c r="F5" s="71"/>
      <c r="G5" s="71"/>
    </row>
    <row r="6" spans="1:7" ht="24" customHeight="1">
      <c r="A6" s="76" t="s">
        <v>39</v>
      </c>
      <c r="B6" s="76"/>
      <c r="C6" s="76"/>
      <c r="D6" s="71" t="s">
        <v>40</v>
      </c>
      <c r="E6" s="71" t="s">
        <v>19</v>
      </c>
      <c r="F6" s="72" t="s">
        <v>20</v>
      </c>
      <c r="G6" s="71" t="s">
        <v>21</v>
      </c>
    </row>
    <row r="7" spans="1:7" ht="24" customHeight="1">
      <c r="A7" s="15" t="s">
        <v>45</v>
      </c>
      <c r="B7" s="15" t="s">
        <v>46</v>
      </c>
      <c r="C7" s="15" t="s">
        <v>47</v>
      </c>
      <c r="D7" s="71"/>
      <c r="E7" s="71"/>
      <c r="F7" s="72"/>
      <c r="G7" s="71"/>
    </row>
    <row r="8" spans="1:7" ht="24" customHeight="1">
      <c r="A8" s="24" t="s">
        <v>1</v>
      </c>
      <c r="B8" s="24" t="s">
        <v>1</v>
      </c>
      <c r="C8" s="24" t="s">
        <v>1</v>
      </c>
      <c r="D8" s="18" t="s">
        <v>1</v>
      </c>
      <c r="E8" s="21">
        <f>SUM(F8,G8)</f>
        <v>0</v>
      </c>
      <c r="F8" s="21" t="s">
        <v>1</v>
      </c>
      <c r="G8" s="21" t="s">
        <v>1</v>
      </c>
    </row>
    <row r="9" spans="1:7" ht="24" customHeight="1">
      <c r="A9" s="77" t="s">
        <v>19</v>
      </c>
      <c r="B9" s="77"/>
      <c r="C9" s="77"/>
      <c r="D9" s="77"/>
      <c r="E9" s="21">
        <f>SUM(F9,G9)</f>
        <v>0</v>
      </c>
      <c r="F9" s="21" t="s">
        <v>1</v>
      </c>
      <c r="G9" s="21" t="s">
        <v>1</v>
      </c>
    </row>
    <row r="10" spans="1:7" s="47" customFormat="1">
      <c r="A10" s="44" t="s">
        <v>155</v>
      </c>
      <c r="B10" s="45"/>
      <c r="C10" s="45"/>
      <c r="D10" s="45"/>
      <c r="E10" s="46"/>
      <c r="F10" s="46"/>
      <c r="G10" s="46"/>
    </row>
    <row r="12" spans="1:7" ht="24" customHeight="1">
      <c r="D12" s="14"/>
    </row>
  </sheetData>
  <mergeCells count="10">
    <mergeCell ref="A1:G1"/>
    <mergeCell ref="A5:D5"/>
    <mergeCell ref="E5:G5"/>
    <mergeCell ref="A6:C6"/>
    <mergeCell ref="A9:D9"/>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Ruler="0" topLeftCell="A19" workbookViewId="0">
      <selection activeCell="D9" sqref="D9:F34"/>
    </sheetView>
  </sheetViews>
  <sheetFormatPr defaultRowHeight="15"/>
  <cols>
    <col min="1" max="2" width="8.5703125" customWidth="1"/>
    <col min="3" max="3" width="65.28515625" customWidth="1"/>
    <col min="4" max="6" width="20" customWidth="1"/>
  </cols>
  <sheetData>
    <row r="1" spans="1:6" ht="22.5" customHeight="1">
      <c r="A1" s="70" t="s">
        <v>91</v>
      </c>
      <c r="B1" s="70"/>
      <c r="C1" s="70"/>
      <c r="D1" s="70"/>
      <c r="E1" s="70"/>
      <c r="F1" s="70"/>
    </row>
    <row r="2" spans="1:6" ht="7.5" customHeight="1">
      <c r="A2" s="25"/>
      <c r="B2" s="25"/>
      <c r="C2" s="25"/>
      <c r="D2" s="25"/>
      <c r="E2" s="25"/>
      <c r="F2" s="25"/>
    </row>
    <row r="3" spans="1:6" ht="24" customHeight="1">
      <c r="A3" s="75"/>
      <c r="B3" s="75"/>
      <c r="C3" s="75"/>
      <c r="D3" s="75"/>
      <c r="E3" s="75"/>
      <c r="F3" s="13" t="s">
        <v>14</v>
      </c>
    </row>
    <row r="4" spans="1:6" ht="7.5" customHeight="1">
      <c r="A4" s="25"/>
      <c r="B4" s="25"/>
      <c r="C4" s="25"/>
      <c r="D4" s="25"/>
      <c r="E4" s="25"/>
      <c r="F4" s="25"/>
    </row>
    <row r="5" spans="1:6" ht="24" customHeight="1">
      <c r="A5" s="71" t="s">
        <v>17</v>
      </c>
      <c r="B5" s="71"/>
      <c r="C5" s="71"/>
      <c r="D5" s="71" t="s">
        <v>92</v>
      </c>
      <c r="E5" s="71"/>
      <c r="F5" s="71"/>
    </row>
    <row r="6" spans="1:6" ht="24" customHeight="1">
      <c r="A6" s="71" t="s">
        <v>93</v>
      </c>
      <c r="B6" s="71"/>
      <c r="C6" s="71" t="s">
        <v>94</v>
      </c>
      <c r="D6" s="79" t="s">
        <v>19</v>
      </c>
      <c r="E6" s="79" t="s">
        <v>22</v>
      </c>
      <c r="F6" s="79" t="s">
        <v>23</v>
      </c>
    </row>
    <row r="7" spans="1:6" ht="24" customHeight="1">
      <c r="A7" s="15" t="s">
        <v>45</v>
      </c>
      <c r="B7" s="15" t="s">
        <v>46</v>
      </c>
      <c r="C7" s="71"/>
      <c r="D7" s="79"/>
      <c r="E7" s="79"/>
      <c r="F7" s="79"/>
    </row>
    <row r="8" spans="1:6" ht="0" hidden="1" customHeight="1">
      <c r="A8" s="25" t="s">
        <v>1</v>
      </c>
      <c r="B8" s="25"/>
      <c r="C8" s="25"/>
      <c r="D8" s="26"/>
      <c r="E8" s="26" t="s">
        <v>1</v>
      </c>
      <c r="F8" s="26" t="s">
        <v>1</v>
      </c>
    </row>
    <row r="9" spans="1:6" ht="24" customHeight="1">
      <c r="A9" s="22" t="s">
        <v>95</v>
      </c>
      <c r="B9" s="22" t="s">
        <v>1</v>
      </c>
      <c r="C9" s="18" t="s">
        <v>96</v>
      </c>
      <c r="D9" s="60">
        <f t="shared" ref="D9:D34" si="0">SUM(E9,F9)</f>
        <v>41396489</v>
      </c>
      <c r="E9" s="60">
        <v>41396489</v>
      </c>
      <c r="F9" s="60">
        <v>0</v>
      </c>
    </row>
    <row r="10" spans="1:6" ht="24" customHeight="1">
      <c r="A10" s="22" t="s">
        <v>95</v>
      </c>
      <c r="B10" s="22" t="s">
        <v>73</v>
      </c>
      <c r="C10" s="18" t="s">
        <v>97</v>
      </c>
      <c r="D10" s="60">
        <f t="shared" si="0"/>
        <v>4429596</v>
      </c>
      <c r="E10" s="60">
        <v>4429596</v>
      </c>
      <c r="F10" s="60">
        <v>0</v>
      </c>
    </row>
    <row r="11" spans="1:6" ht="24" customHeight="1">
      <c r="A11" s="22" t="s">
        <v>95</v>
      </c>
      <c r="B11" s="22" t="s">
        <v>50</v>
      </c>
      <c r="C11" s="18" t="s">
        <v>98</v>
      </c>
      <c r="D11" s="60">
        <f t="shared" si="0"/>
        <v>652572</v>
      </c>
      <c r="E11" s="60">
        <v>652572</v>
      </c>
      <c r="F11" s="60">
        <v>0</v>
      </c>
    </row>
    <row r="12" spans="1:6" ht="24" customHeight="1">
      <c r="A12" s="22" t="s">
        <v>95</v>
      </c>
      <c r="B12" s="22" t="s">
        <v>99</v>
      </c>
      <c r="C12" s="18" t="s">
        <v>100</v>
      </c>
      <c r="D12" s="60">
        <f t="shared" si="0"/>
        <v>24267900</v>
      </c>
      <c r="E12" s="60">
        <v>24267900</v>
      </c>
      <c r="F12" s="60">
        <v>0</v>
      </c>
    </row>
    <row r="13" spans="1:6" ht="24" customHeight="1">
      <c r="A13" s="22" t="s">
        <v>95</v>
      </c>
      <c r="B13" s="22" t="s">
        <v>101</v>
      </c>
      <c r="C13" s="18" t="s">
        <v>102</v>
      </c>
      <c r="D13" s="60">
        <f t="shared" si="0"/>
        <v>4592100</v>
      </c>
      <c r="E13" s="60">
        <v>4592100</v>
      </c>
      <c r="F13" s="60">
        <v>0</v>
      </c>
    </row>
    <row r="14" spans="1:6" ht="24" customHeight="1">
      <c r="A14" s="22" t="s">
        <v>95</v>
      </c>
      <c r="B14" s="22" t="s">
        <v>54</v>
      </c>
      <c r="C14" s="18" t="s">
        <v>103</v>
      </c>
      <c r="D14" s="60">
        <f t="shared" si="0"/>
        <v>2296050.2400000002</v>
      </c>
      <c r="E14" s="60">
        <v>2296050.2400000002</v>
      </c>
      <c r="F14" s="60">
        <v>0</v>
      </c>
    </row>
    <row r="15" spans="1:6" ht="24" customHeight="1">
      <c r="A15" s="22" t="s">
        <v>95</v>
      </c>
      <c r="B15" s="22" t="s">
        <v>104</v>
      </c>
      <c r="C15" s="18" t="s">
        <v>105</v>
      </c>
      <c r="D15" s="60">
        <f t="shared" si="0"/>
        <v>2870062</v>
      </c>
      <c r="E15" s="60">
        <v>2870062</v>
      </c>
      <c r="F15" s="60">
        <v>0</v>
      </c>
    </row>
    <row r="16" spans="1:6" ht="24" customHeight="1">
      <c r="A16" s="22" t="s">
        <v>95</v>
      </c>
      <c r="B16" s="22" t="s">
        <v>106</v>
      </c>
      <c r="C16" s="18" t="s">
        <v>107</v>
      </c>
      <c r="D16" s="60">
        <f t="shared" si="0"/>
        <v>189424</v>
      </c>
      <c r="E16" s="60">
        <v>189424</v>
      </c>
      <c r="F16" s="60">
        <v>0</v>
      </c>
    </row>
    <row r="17" spans="1:6" ht="24" customHeight="1">
      <c r="A17" s="22" t="s">
        <v>95</v>
      </c>
      <c r="B17" s="22" t="s">
        <v>108</v>
      </c>
      <c r="C17" s="18" t="s">
        <v>74</v>
      </c>
      <c r="D17" s="60">
        <f t="shared" si="0"/>
        <v>2054504.76</v>
      </c>
      <c r="E17" s="60">
        <v>2054504.76</v>
      </c>
      <c r="F17" s="60">
        <v>0</v>
      </c>
    </row>
    <row r="18" spans="1:6" ht="24" customHeight="1">
      <c r="A18" s="22" t="s">
        <v>95</v>
      </c>
      <c r="B18" s="22" t="s">
        <v>56</v>
      </c>
      <c r="C18" s="18" t="s">
        <v>109</v>
      </c>
      <c r="D18" s="60">
        <f t="shared" si="0"/>
        <v>44280</v>
      </c>
      <c r="E18" s="60">
        <v>44280</v>
      </c>
      <c r="F18" s="60">
        <v>0</v>
      </c>
    </row>
    <row r="19" spans="1:6" ht="24" customHeight="1">
      <c r="A19" s="22" t="s">
        <v>110</v>
      </c>
      <c r="B19" s="22" t="s">
        <v>1</v>
      </c>
      <c r="C19" s="18" t="s">
        <v>111</v>
      </c>
      <c r="D19" s="60">
        <f t="shared" si="0"/>
        <v>4484372.5599999996</v>
      </c>
      <c r="E19" s="60">
        <v>0</v>
      </c>
      <c r="F19" s="60">
        <v>4484372.5599999996</v>
      </c>
    </row>
    <row r="20" spans="1:6" ht="24" customHeight="1">
      <c r="A20" s="22" t="s">
        <v>110</v>
      </c>
      <c r="B20" s="22" t="s">
        <v>73</v>
      </c>
      <c r="C20" s="18" t="s">
        <v>112</v>
      </c>
      <c r="D20" s="60">
        <f t="shared" si="0"/>
        <v>2628550</v>
      </c>
      <c r="E20" s="60">
        <v>0</v>
      </c>
      <c r="F20" s="60">
        <v>2628550</v>
      </c>
    </row>
    <row r="21" spans="1:6" ht="24" customHeight="1">
      <c r="A21" s="22" t="s">
        <v>110</v>
      </c>
      <c r="B21" s="22" t="s">
        <v>50</v>
      </c>
      <c r="C21" s="18" t="s">
        <v>113</v>
      </c>
      <c r="D21" s="60">
        <f t="shared" si="0"/>
        <v>60000</v>
      </c>
      <c r="E21" s="60">
        <v>0</v>
      </c>
      <c r="F21" s="60">
        <v>60000</v>
      </c>
    </row>
    <row r="22" spans="1:6" ht="24" customHeight="1">
      <c r="A22" s="22" t="s">
        <v>110</v>
      </c>
      <c r="B22" s="22" t="s">
        <v>60</v>
      </c>
      <c r="C22" s="18" t="s">
        <v>114</v>
      </c>
      <c r="D22" s="60">
        <f t="shared" si="0"/>
        <v>3000</v>
      </c>
      <c r="E22" s="60">
        <v>0</v>
      </c>
      <c r="F22" s="60">
        <v>3000</v>
      </c>
    </row>
    <row r="23" spans="1:6" ht="24" customHeight="1">
      <c r="A23" s="22" t="s">
        <v>110</v>
      </c>
      <c r="B23" s="22" t="s">
        <v>63</v>
      </c>
      <c r="C23" s="18" t="s">
        <v>115</v>
      </c>
      <c r="D23" s="60">
        <f t="shared" si="0"/>
        <v>10000</v>
      </c>
      <c r="E23" s="60">
        <v>0</v>
      </c>
      <c r="F23" s="60">
        <v>10000</v>
      </c>
    </row>
    <row r="24" spans="1:6" ht="24" customHeight="1">
      <c r="A24" s="22" t="s">
        <v>110</v>
      </c>
      <c r="B24" s="22" t="s">
        <v>99</v>
      </c>
      <c r="C24" s="18" t="s">
        <v>116</v>
      </c>
      <c r="D24" s="60">
        <f t="shared" si="0"/>
        <v>45000</v>
      </c>
      <c r="E24" s="60">
        <v>0</v>
      </c>
      <c r="F24" s="60">
        <v>45000</v>
      </c>
    </row>
    <row r="25" spans="1:6" ht="24" customHeight="1">
      <c r="A25" s="22" t="s">
        <v>110</v>
      </c>
      <c r="B25" s="22" t="s">
        <v>67</v>
      </c>
      <c r="C25" s="18" t="s">
        <v>117</v>
      </c>
      <c r="D25" s="60">
        <f t="shared" si="0"/>
        <v>10000</v>
      </c>
      <c r="E25" s="60">
        <v>0</v>
      </c>
      <c r="F25" s="60">
        <v>10000</v>
      </c>
    </row>
    <row r="26" spans="1:6" ht="24" customHeight="1">
      <c r="A26" s="22" t="s">
        <v>110</v>
      </c>
      <c r="B26" s="22" t="s">
        <v>108</v>
      </c>
      <c r="C26" s="18" t="s">
        <v>118</v>
      </c>
      <c r="D26" s="60">
        <f t="shared" si="0"/>
        <v>50000</v>
      </c>
      <c r="E26" s="60">
        <v>0</v>
      </c>
      <c r="F26" s="60">
        <v>50000</v>
      </c>
    </row>
    <row r="27" spans="1:6" ht="24" customHeight="1">
      <c r="A27" s="22" t="s">
        <v>110</v>
      </c>
      <c r="B27" s="22" t="s">
        <v>119</v>
      </c>
      <c r="C27" s="18" t="s">
        <v>120</v>
      </c>
      <c r="D27" s="60">
        <f t="shared" si="0"/>
        <v>162450</v>
      </c>
      <c r="E27" s="60">
        <v>0</v>
      </c>
      <c r="F27" s="60">
        <v>162450</v>
      </c>
    </row>
    <row r="28" spans="1:6" ht="24" customHeight="1">
      <c r="A28" s="22" t="s">
        <v>110</v>
      </c>
      <c r="B28" s="22" t="s">
        <v>121</v>
      </c>
      <c r="C28" s="18" t="s">
        <v>122</v>
      </c>
      <c r="D28" s="60">
        <f t="shared" si="0"/>
        <v>30000</v>
      </c>
      <c r="E28" s="60">
        <v>0</v>
      </c>
      <c r="F28" s="60">
        <v>30000</v>
      </c>
    </row>
    <row r="29" spans="1:6" ht="24" customHeight="1">
      <c r="A29" s="22" t="s">
        <v>110</v>
      </c>
      <c r="B29" s="22" t="s">
        <v>123</v>
      </c>
      <c r="C29" s="18" t="s">
        <v>124</v>
      </c>
      <c r="D29" s="60">
        <f t="shared" si="0"/>
        <v>100000</v>
      </c>
      <c r="E29" s="60">
        <v>0</v>
      </c>
      <c r="F29" s="60">
        <v>100000</v>
      </c>
    </row>
    <row r="30" spans="1:6" ht="24" customHeight="1">
      <c r="A30" s="22" t="s">
        <v>110</v>
      </c>
      <c r="B30" s="22" t="s">
        <v>125</v>
      </c>
      <c r="C30" s="18" t="s">
        <v>126</v>
      </c>
      <c r="D30" s="60">
        <f t="shared" si="0"/>
        <v>150000</v>
      </c>
      <c r="E30" s="60">
        <v>0</v>
      </c>
      <c r="F30" s="60">
        <v>150000</v>
      </c>
    </row>
    <row r="31" spans="1:6" ht="24" customHeight="1">
      <c r="A31" s="22" t="s">
        <v>110</v>
      </c>
      <c r="B31" s="22" t="s">
        <v>127</v>
      </c>
      <c r="C31" s="18" t="s">
        <v>128</v>
      </c>
      <c r="D31" s="60">
        <f t="shared" si="0"/>
        <v>574012.56000000006</v>
      </c>
      <c r="E31" s="60">
        <v>0</v>
      </c>
      <c r="F31" s="60">
        <v>574012.56000000006</v>
      </c>
    </row>
    <row r="32" spans="1:6" ht="24" customHeight="1">
      <c r="A32" s="22" t="s">
        <v>110</v>
      </c>
      <c r="B32" s="22" t="s">
        <v>129</v>
      </c>
      <c r="C32" s="18" t="s">
        <v>130</v>
      </c>
      <c r="D32" s="60">
        <f t="shared" si="0"/>
        <v>531360</v>
      </c>
      <c r="E32" s="60">
        <v>0</v>
      </c>
      <c r="F32" s="60">
        <v>531360</v>
      </c>
    </row>
    <row r="33" spans="1:6" ht="24" customHeight="1">
      <c r="A33" s="22" t="s">
        <v>110</v>
      </c>
      <c r="B33" s="22" t="s">
        <v>131</v>
      </c>
      <c r="C33" s="18" t="s">
        <v>132</v>
      </c>
      <c r="D33" s="60">
        <f t="shared" si="0"/>
        <v>130000</v>
      </c>
      <c r="E33" s="60">
        <v>0</v>
      </c>
      <c r="F33" s="60">
        <v>130000</v>
      </c>
    </row>
    <row r="34" spans="1:6" ht="24" customHeight="1">
      <c r="A34" s="77" t="s">
        <v>19</v>
      </c>
      <c r="B34" s="77"/>
      <c r="C34" s="77"/>
      <c r="D34" s="32">
        <f t="shared" si="0"/>
        <v>45880861.560000002</v>
      </c>
      <c r="E34" s="32">
        <v>41396489</v>
      </c>
      <c r="F34" s="32">
        <v>4484372.5599999996</v>
      </c>
    </row>
  </sheetData>
  <mergeCells count="10">
    <mergeCell ref="A1:F1"/>
    <mergeCell ref="A5:C5"/>
    <mergeCell ref="D5:F5"/>
    <mergeCell ref="A6:B6"/>
    <mergeCell ref="A34:C34"/>
    <mergeCell ref="C6:C7"/>
    <mergeCell ref="D6:D7"/>
    <mergeCell ref="E6:E7"/>
    <mergeCell ref="F6:F7"/>
    <mergeCell ref="A3:E3"/>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workbookViewId="0">
      <selection activeCell="B9" sqref="B9"/>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80" t="s">
        <v>157</v>
      </c>
      <c r="B1" s="70"/>
      <c r="C1" s="70"/>
      <c r="D1" s="70"/>
      <c r="E1" s="70"/>
      <c r="F1" s="70"/>
      <c r="G1" s="70"/>
      <c r="H1" s="70"/>
    </row>
    <row r="3" spans="1:8" ht="24" customHeight="1">
      <c r="A3" s="75"/>
      <c r="B3" s="75"/>
      <c r="C3" s="75"/>
      <c r="D3" s="75"/>
      <c r="E3" s="75"/>
      <c r="F3" s="75"/>
      <c r="G3" s="33" t="s">
        <v>133</v>
      </c>
      <c r="H3" s="48" t="s">
        <v>156</v>
      </c>
    </row>
    <row r="5" spans="1:8" ht="24" customHeight="1">
      <c r="A5" s="83" t="s">
        <v>158</v>
      </c>
      <c r="B5" s="84"/>
      <c r="C5" s="84"/>
      <c r="D5" s="84"/>
      <c r="E5" s="84"/>
      <c r="F5" s="84"/>
      <c r="G5" s="72" t="s">
        <v>134</v>
      </c>
      <c r="H5" s="81" t="s">
        <v>159</v>
      </c>
    </row>
    <row r="6" spans="1:8" ht="24" customHeight="1">
      <c r="A6" s="72" t="s">
        <v>19</v>
      </c>
      <c r="B6" s="72" t="s">
        <v>135</v>
      </c>
      <c r="C6" s="72" t="s">
        <v>122</v>
      </c>
      <c r="D6" s="73" t="s">
        <v>136</v>
      </c>
      <c r="E6" s="73"/>
      <c r="F6" s="73"/>
      <c r="G6" s="72"/>
      <c r="H6" s="82"/>
    </row>
    <row r="7" spans="1:8" ht="24" customHeight="1">
      <c r="A7" s="72"/>
      <c r="B7" s="72"/>
      <c r="C7" s="72"/>
      <c r="D7" s="17" t="s">
        <v>137</v>
      </c>
      <c r="E7" s="17" t="s">
        <v>138</v>
      </c>
      <c r="F7" s="17" t="s">
        <v>139</v>
      </c>
      <c r="G7" s="72"/>
      <c r="H7" s="82"/>
    </row>
    <row r="8" spans="1:8" ht="0" hidden="1" customHeight="1">
      <c r="A8" s="34">
        <f>SUM(B8,C8,D8)</f>
        <v>160000</v>
      </c>
      <c r="B8" s="35">
        <f>SUM(B9:B9)</f>
        <v>0</v>
      </c>
      <c r="C8" s="35">
        <f>SUM(C9:C9)</f>
        <v>30000</v>
      </c>
      <c r="D8" s="34">
        <f>SUM(E8,F8)</f>
        <v>130000</v>
      </c>
      <c r="E8" s="34">
        <f>SUM(E9:E9)</f>
        <v>0</v>
      </c>
      <c r="F8" s="34">
        <f>SUM(F9:F9)</f>
        <v>130000</v>
      </c>
      <c r="G8" s="34">
        <f>SUM(G9:G9,H9:H9)</f>
        <v>0</v>
      </c>
      <c r="H8" s="19"/>
    </row>
    <row r="9" spans="1:8" ht="24" customHeight="1">
      <c r="A9" s="36">
        <v>160000</v>
      </c>
      <c r="B9" s="49">
        <v>0</v>
      </c>
      <c r="C9" s="37">
        <v>30000</v>
      </c>
      <c r="D9" s="37">
        <v>130000</v>
      </c>
      <c r="E9" s="49">
        <v>0</v>
      </c>
      <c r="F9" s="37">
        <v>130000</v>
      </c>
      <c r="G9" s="37">
        <v>0</v>
      </c>
      <c r="H9" s="49">
        <v>0</v>
      </c>
    </row>
    <row r="12" spans="1:8" ht="24" customHeight="1">
      <c r="A12" s="14" t="s">
        <v>1</v>
      </c>
    </row>
  </sheetData>
  <mergeCells count="9">
    <mergeCell ref="G5:G7"/>
    <mergeCell ref="A1:H1"/>
    <mergeCell ref="H5:H7"/>
    <mergeCell ref="A3:F3"/>
    <mergeCell ref="A5:F5"/>
    <mergeCell ref="D6:F6"/>
    <mergeCell ref="A6:A7"/>
    <mergeCell ref="B6:B7"/>
    <mergeCell ref="C6:C7"/>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showRuler="0" workbookViewId="0">
      <selection activeCell="A3" sqref="A3"/>
    </sheetView>
  </sheetViews>
  <sheetFormatPr defaultRowHeight="15"/>
  <cols>
    <col min="1" max="1" width="146.140625" customWidth="1"/>
  </cols>
  <sheetData>
    <row r="1" spans="1:1" ht="31.5" customHeight="1">
      <c r="A1" s="11" t="s">
        <v>140</v>
      </c>
    </row>
    <row r="2" spans="1:1" ht="24" customHeight="1">
      <c r="A2" s="2"/>
    </row>
    <row r="3" spans="1:1" ht="321" customHeight="1">
      <c r="A3" s="86" t="s">
        <v>163</v>
      </c>
    </row>
  </sheetData>
  <sheetProtection password="CC3D" sheet="1"/>
  <phoneticPr fontId="18"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31" sqref="A31"/>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39" t="s">
        <v>4</v>
      </c>
    </row>
    <row r="5" spans="1:1" ht="18.75" customHeight="1">
      <c r="A5" s="40" t="s">
        <v>5</v>
      </c>
    </row>
    <row r="6" spans="1:1" ht="18.75" customHeight="1">
      <c r="A6" s="40" t="s">
        <v>6</v>
      </c>
    </row>
    <row r="7" spans="1:1" ht="18.75" customHeight="1">
      <c r="A7" s="40" t="s">
        <v>7</v>
      </c>
    </row>
    <row r="8" spans="1:1" ht="18.75" customHeight="1">
      <c r="A8" s="40" t="s">
        <v>8</v>
      </c>
    </row>
    <row r="9" spans="1:1" ht="18.75" customHeight="1">
      <c r="A9" s="41" t="s">
        <v>142</v>
      </c>
    </row>
    <row r="10" spans="1:1" ht="18.75" customHeight="1">
      <c r="A10" s="41" t="s">
        <v>143</v>
      </c>
    </row>
    <row r="11" spans="1:1" ht="18.75" customHeight="1">
      <c r="A11" s="41" t="s">
        <v>144</v>
      </c>
    </row>
    <row r="12" spans="1:1" ht="18.75" customHeight="1">
      <c r="A12" s="41" t="s">
        <v>145</v>
      </c>
    </row>
    <row r="13" spans="1:1" ht="18.75" customHeight="1">
      <c r="A13" s="41" t="s">
        <v>146</v>
      </c>
    </row>
    <row r="14" spans="1:1" ht="18.75" customHeight="1">
      <c r="A14" s="41" t="s">
        <v>147</v>
      </c>
    </row>
    <row r="15" spans="1:1" ht="18.75" customHeight="1">
      <c r="A15" s="41" t="s">
        <v>148</v>
      </c>
    </row>
    <row r="16" spans="1:1" ht="18.75" customHeight="1">
      <c r="A16" s="41" t="s">
        <v>149</v>
      </c>
    </row>
    <row r="17" spans="1:1" ht="18.75" customHeight="1">
      <c r="A17" s="41" t="s">
        <v>150</v>
      </c>
    </row>
    <row r="18" spans="1:1" ht="18.75" customHeight="1">
      <c r="A18" s="41" t="s">
        <v>151</v>
      </c>
    </row>
    <row r="19" spans="1:1" ht="18.75" customHeight="1">
      <c r="A19" s="10"/>
    </row>
    <row r="20" spans="1:1" ht="21" customHeight="1">
      <c r="A20" s="10"/>
    </row>
    <row r="21" spans="1:1" ht="0" hidden="1" customHeight="1">
      <c r="A21" s="10" t="s">
        <v>9</v>
      </c>
    </row>
  </sheetData>
  <sheetProtection password="CC3D" sheet="1"/>
  <phoneticPr fontId="18" type="noConversion"/>
  <pageMargins left="0.79" right="0.79" top="0.79" bottom="0.79"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topLeftCell="A2" zoomScaleSheetLayoutView="100" workbookViewId="0">
      <selection activeCell="A3" sqref="A3"/>
    </sheetView>
  </sheetViews>
  <sheetFormatPr defaultRowHeight="15"/>
  <cols>
    <col min="1" max="1" width="142.140625" customWidth="1"/>
  </cols>
  <sheetData>
    <row r="1" spans="1:1" ht="37.5" customHeight="1">
      <c r="A1" s="42" t="s">
        <v>152</v>
      </c>
    </row>
    <row r="3" spans="1:1" ht="409.6" customHeight="1">
      <c r="A3" s="85" t="s">
        <v>161</v>
      </c>
    </row>
  </sheetData>
  <sheetProtection password="CC3D" sheet="1"/>
  <phoneticPr fontId="18" type="noConversion"/>
  <pageMargins left="0.78740157480314965" right="0.78740157480314965"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workbookViewId="0">
      <selection activeCell="A3" sqref="A3:B3"/>
    </sheetView>
  </sheetViews>
  <sheetFormatPr defaultRowHeight="15"/>
  <cols>
    <col min="1" max="2" width="70.7109375" customWidth="1"/>
  </cols>
  <sheetData>
    <row r="1" spans="1:2" ht="37.5" customHeight="1">
      <c r="A1" s="68" t="s">
        <v>153</v>
      </c>
      <c r="B1" s="69"/>
    </row>
    <row r="2" spans="1:2" ht="24" customHeight="1">
      <c r="B2" s="2"/>
    </row>
    <row r="3" spans="1:2" ht="402" customHeight="1">
      <c r="A3" s="67" t="s">
        <v>10</v>
      </c>
      <c r="B3" s="67"/>
    </row>
  </sheetData>
  <sheetProtection password="CC3D" sheet="1"/>
  <mergeCells count="2">
    <mergeCell ref="A3:B3"/>
    <mergeCell ref="A1:B1"/>
  </mergeCells>
  <phoneticPr fontId="18"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1" sqref="A11"/>
    </sheetView>
  </sheetViews>
  <sheetFormatPr defaultRowHeight="15"/>
  <cols>
    <col min="1" max="1" width="146.7109375" customWidth="1"/>
  </cols>
  <sheetData>
    <row r="1" spans="1:1" ht="31.5" customHeight="1">
      <c r="A1" s="11" t="s">
        <v>11</v>
      </c>
    </row>
    <row r="2" spans="1:1" ht="24" customHeight="1">
      <c r="A2" s="2"/>
    </row>
    <row r="3" spans="1:1" ht="402" customHeight="1">
      <c r="A3" s="12" t="s">
        <v>12</v>
      </c>
    </row>
  </sheetData>
  <sheetProtection password="CC3D" sheet="1"/>
  <phoneticPr fontId="18"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43" t="s">
        <v>154</v>
      </c>
    </row>
    <row r="2" spans="1:1" ht="24" customHeight="1">
      <c r="A2" s="2"/>
    </row>
    <row r="3" spans="1:1" ht="351" customHeight="1">
      <c r="A3" s="38" t="s">
        <v>162</v>
      </c>
    </row>
  </sheetData>
  <sheetProtection password="CC3D" sheet="1"/>
  <phoneticPr fontId="18"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topLeftCell="A4" workbookViewId="0">
      <selection activeCell="D9" sqref="D9"/>
    </sheetView>
  </sheetViews>
  <sheetFormatPr defaultRowHeight="15"/>
  <cols>
    <col min="1" max="1" width="33" customWidth="1"/>
    <col min="2" max="2" width="17.7109375" customWidth="1"/>
    <col min="3" max="3" width="31.28515625" customWidth="1"/>
    <col min="4" max="4" width="18.28515625" customWidth="1"/>
    <col min="5" max="5" width="20" customWidth="1"/>
    <col min="6" max="6" width="17.28515625" customWidth="1"/>
    <col min="7" max="7" width="18.5703125" customWidth="1"/>
  </cols>
  <sheetData>
    <row r="1" spans="1:7" ht="24" customHeight="1">
      <c r="A1" s="70" t="s">
        <v>13</v>
      </c>
      <c r="B1" s="70"/>
      <c r="C1" s="70"/>
      <c r="D1" s="70"/>
      <c r="E1" s="70"/>
      <c r="F1" s="70"/>
      <c r="G1" s="70"/>
    </row>
    <row r="2" spans="1:7" ht="7.5" customHeight="1">
      <c r="A2" s="74"/>
      <c r="B2" s="74"/>
      <c r="C2" s="74"/>
      <c r="D2" s="74"/>
      <c r="E2" s="74"/>
      <c r="F2" s="74"/>
    </row>
    <row r="3" spans="1:7" ht="24" customHeight="1">
      <c r="A3" s="75"/>
      <c r="B3" s="75"/>
      <c r="C3" s="75"/>
      <c r="D3" s="75"/>
      <c r="E3" s="75"/>
      <c r="F3" s="75"/>
      <c r="G3" s="13" t="s">
        <v>14</v>
      </c>
    </row>
    <row r="4" spans="1:7" ht="7.5" customHeight="1">
      <c r="A4" s="74"/>
      <c r="B4" s="74"/>
      <c r="C4" s="74"/>
      <c r="D4" s="74"/>
      <c r="E4" s="74"/>
      <c r="F4" s="74"/>
    </row>
    <row r="5" spans="1:7" ht="24" customHeight="1">
      <c r="A5" s="71" t="s">
        <v>15</v>
      </c>
      <c r="B5" s="71"/>
      <c r="C5" s="71" t="s">
        <v>16</v>
      </c>
      <c r="D5" s="71"/>
      <c r="E5" s="71"/>
      <c r="F5" s="71"/>
      <c r="G5" s="71"/>
    </row>
    <row r="6" spans="1:7" ht="24" customHeight="1">
      <c r="A6" s="72" t="s">
        <v>17</v>
      </c>
      <c r="B6" s="72" t="s">
        <v>18</v>
      </c>
      <c r="C6" s="73" t="s">
        <v>17</v>
      </c>
      <c r="D6" s="71" t="s">
        <v>18</v>
      </c>
      <c r="E6" s="71"/>
      <c r="F6" s="71"/>
      <c r="G6" s="71"/>
    </row>
    <row r="7" spans="1:7" ht="24" customHeight="1">
      <c r="A7" s="72"/>
      <c r="B7" s="72"/>
      <c r="C7" s="73"/>
      <c r="D7" s="73" t="s">
        <v>19</v>
      </c>
      <c r="E7" s="71" t="s">
        <v>20</v>
      </c>
      <c r="F7" s="71"/>
      <c r="G7" s="71" t="s">
        <v>21</v>
      </c>
    </row>
    <row r="8" spans="1:7" ht="24" customHeight="1">
      <c r="A8" s="72"/>
      <c r="B8" s="72"/>
      <c r="C8" s="73"/>
      <c r="D8" s="73"/>
      <c r="E8" s="15" t="s">
        <v>22</v>
      </c>
      <c r="F8" s="15" t="s">
        <v>23</v>
      </c>
      <c r="G8" s="71"/>
    </row>
    <row r="9" spans="1:7" ht="24" customHeight="1">
      <c r="A9" s="18" t="s">
        <v>24</v>
      </c>
      <c r="B9" s="54">
        <v>56174190.700000003</v>
      </c>
      <c r="C9" s="55" t="s">
        <v>25</v>
      </c>
      <c r="D9" s="54">
        <f t="shared" ref="D9:D15" si="0">SUM(E9,F9,G9)</f>
        <v>44361473.700000003</v>
      </c>
      <c r="E9" s="54">
        <v>29583772</v>
      </c>
      <c r="F9" s="54">
        <v>4484372.5599999996</v>
      </c>
      <c r="G9" s="54">
        <v>10293329.140000001</v>
      </c>
    </row>
    <row r="10" spans="1:7" ht="24" customHeight="1">
      <c r="A10" s="18" t="s">
        <v>26</v>
      </c>
      <c r="B10" s="54">
        <v>56174190.700000003</v>
      </c>
      <c r="C10" s="55" t="s">
        <v>27</v>
      </c>
      <c r="D10" s="54">
        <f t="shared" si="0"/>
        <v>6888150.2400000002</v>
      </c>
      <c r="E10" s="54">
        <v>6888150.2400000002</v>
      </c>
      <c r="F10" s="54">
        <v>0</v>
      </c>
      <c r="G10" s="54">
        <v>0</v>
      </c>
    </row>
    <row r="11" spans="1:7" ht="24" customHeight="1">
      <c r="A11" s="18" t="s">
        <v>28</v>
      </c>
      <c r="B11" s="54">
        <v>0</v>
      </c>
      <c r="C11" s="55" t="s">
        <v>29</v>
      </c>
      <c r="D11" s="54">
        <f t="shared" si="0"/>
        <v>2870062</v>
      </c>
      <c r="E11" s="54">
        <v>2870062</v>
      </c>
      <c r="F11" s="54">
        <v>0</v>
      </c>
      <c r="G11" s="54">
        <v>0</v>
      </c>
    </row>
    <row r="12" spans="1:7" ht="24" customHeight="1">
      <c r="A12" s="18" t="s">
        <v>30</v>
      </c>
      <c r="B12" s="54">
        <v>0</v>
      </c>
      <c r="C12" s="55" t="s">
        <v>31</v>
      </c>
      <c r="D12" s="54">
        <f t="shared" si="0"/>
        <v>2054504.76</v>
      </c>
      <c r="E12" s="54">
        <v>2054504.76</v>
      </c>
      <c r="F12" s="54">
        <v>0</v>
      </c>
      <c r="G12" s="54">
        <v>0</v>
      </c>
    </row>
    <row r="13" spans="1:7" ht="24" customHeight="1">
      <c r="A13" s="18" t="s">
        <v>32</v>
      </c>
      <c r="B13" s="54">
        <v>0</v>
      </c>
      <c r="C13" s="55"/>
      <c r="D13" s="54">
        <f t="shared" si="0"/>
        <v>0</v>
      </c>
      <c r="E13" s="54"/>
      <c r="F13" s="54"/>
      <c r="G13" s="54"/>
    </row>
    <row r="14" spans="1:7" ht="24" customHeight="1">
      <c r="A14" s="18" t="s">
        <v>33</v>
      </c>
      <c r="B14" s="54">
        <v>0</v>
      </c>
      <c r="C14" s="55"/>
      <c r="D14" s="54">
        <f t="shared" si="0"/>
        <v>0</v>
      </c>
      <c r="E14" s="54"/>
      <c r="F14" s="54"/>
      <c r="G14" s="54"/>
    </row>
    <row r="15" spans="1:7" ht="24" customHeight="1">
      <c r="A15" s="18" t="s">
        <v>34</v>
      </c>
      <c r="B15" s="54">
        <v>0</v>
      </c>
      <c r="C15" s="55"/>
      <c r="D15" s="54">
        <f t="shared" si="0"/>
        <v>0</v>
      </c>
      <c r="E15" s="54"/>
      <c r="F15" s="54"/>
      <c r="G15" s="54"/>
    </row>
    <row r="16" spans="1:7" ht="24" customHeight="1">
      <c r="A16" s="19"/>
      <c r="B16" s="56"/>
      <c r="C16" s="56"/>
      <c r="D16" s="56"/>
      <c r="E16" s="56"/>
      <c r="F16" s="56"/>
      <c r="G16" s="56"/>
    </row>
    <row r="17" spans="1:7" ht="24" customHeight="1">
      <c r="A17" s="19"/>
      <c r="B17" s="56"/>
      <c r="C17" s="56"/>
      <c r="D17" s="56"/>
      <c r="E17" s="56"/>
      <c r="F17" s="56"/>
      <c r="G17" s="56"/>
    </row>
    <row r="18" spans="1:7" ht="24" customHeight="1">
      <c r="A18" s="19"/>
      <c r="B18" s="56"/>
      <c r="C18" s="56"/>
      <c r="D18" s="56"/>
      <c r="E18" s="56"/>
      <c r="F18" s="56"/>
      <c r="G18" s="56"/>
    </row>
    <row r="19" spans="1:7" ht="24" customHeight="1">
      <c r="A19" s="19"/>
      <c r="B19" s="56"/>
      <c r="C19" s="56"/>
      <c r="D19" s="56"/>
      <c r="E19" s="56"/>
      <c r="F19" s="56"/>
      <c r="G19" s="56"/>
    </row>
    <row r="20" spans="1:7" ht="24" customHeight="1">
      <c r="A20" s="20" t="s">
        <v>35</v>
      </c>
      <c r="B20" s="57">
        <v>56174190.700000003</v>
      </c>
      <c r="C20" s="58" t="s">
        <v>36</v>
      </c>
      <c r="D20" s="57">
        <f>SUM(E20,F20,G20)</f>
        <v>56174190.700000003</v>
      </c>
      <c r="E20" s="57">
        <v>41396489</v>
      </c>
      <c r="F20" s="57">
        <v>4484372.5599999996</v>
      </c>
      <c r="G20" s="57">
        <v>10293329.140000001</v>
      </c>
    </row>
  </sheetData>
  <mergeCells count="13">
    <mergeCell ref="A1:G1"/>
    <mergeCell ref="A5:B5"/>
    <mergeCell ref="C5:G5"/>
    <mergeCell ref="D6:G6"/>
    <mergeCell ref="E7:F7"/>
    <mergeCell ref="A6:A8"/>
    <mergeCell ref="B6:B8"/>
    <mergeCell ref="C6:C8"/>
    <mergeCell ref="D7:D8"/>
    <mergeCell ref="G7:G8"/>
    <mergeCell ref="A4:F4"/>
    <mergeCell ref="A2:F2"/>
    <mergeCell ref="A3:F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Ruler="0" topLeftCell="A10" workbookViewId="0">
      <selection activeCell="G10" sqref="G10"/>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24" customHeight="1">
      <c r="A1" s="70" t="s">
        <v>37</v>
      </c>
      <c r="B1" s="70"/>
      <c r="C1" s="70"/>
      <c r="D1" s="70"/>
      <c r="E1" s="70"/>
      <c r="F1" s="70"/>
      <c r="G1" s="70"/>
      <c r="H1" s="70"/>
      <c r="I1" s="70"/>
    </row>
    <row r="3" spans="1:9" ht="24" customHeight="1">
      <c r="A3" s="75"/>
      <c r="B3" s="75"/>
      <c r="C3" s="75"/>
      <c r="D3" s="75"/>
      <c r="E3" s="75"/>
      <c r="F3" s="75"/>
      <c r="G3" s="75"/>
      <c r="H3" s="75"/>
      <c r="I3" s="13" t="s">
        <v>14</v>
      </c>
    </row>
    <row r="5" spans="1:9" ht="24" customHeight="1">
      <c r="A5" s="71" t="s">
        <v>17</v>
      </c>
      <c r="B5" s="71"/>
      <c r="C5" s="71"/>
      <c r="D5" s="71"/>
      <c r="E5" s="71" t="s">
        <v>38</v>
      </c>
      <c r="F5" s="71"/>
      <c r="G5" s="71"/>
      <c r="H5" s="71"/>
      <c r="I5" s="71"/>
    </row>
    <row r="6" spans="1:9" ht="24" customHeight="1">
      <c r="A6" s="76" t="s">
        <v>39</v>
      </c>
      <c r="B6" s="76"/>
      <c r="C6" s="76"/>
      <c r="D6" s="71" t="s">
        <v>40</v>
      </c>
      <c r="E6" s="71" t="s">
        <v>19</v>
      </c>
      <c r="F6" s="72" t="s">
        <v>41</v>
      </c>
      <c r="G6" s="72" t="s">
        <v>42</v>
      </c>
      <c r="H6" s="72" t="s">
        <v>43</v>
      </c>
      <c r="I6" s="71" t="s">
        <v>44</v>
      </c>
    </row>
    <row r="7" spans="1:9" ht="24" customHeight="1">
      <c r="A7" s="15" t="s">
        <v>45</v>
      </c>
      <c r="B7" s="15" t="s">
        <v>46</v>
      </c>
      <c r="C7" s="15" t="s">
        <v>47</v>
      </c>
      <c r="D7" s="71"/>
      <c r="E7" s="71"/>
      <c r="F7" s="72"/>
      <c r="G7" s="72"/>
      <c r="H7" s="72"/>
      <c r="I7" s="71"/>
    </row>
    <row r="8" spans="1:9" ht="24" customHeight="1">
      <c r="A8" s="22" t="s">
        <v>48</v>
      </c>
      <c r="B8" s="22" t="s">
        <v>1</v>
      </c>
      <c r="C8" s="22" t="s">
        <v>1</v>
      </c>
      <c r="D8" s="18" t="s">
        <v>49</v>
      </c>
      <c r="E8" s="59">
        <f t="shared" ref="E8:E23" si="0">SUM(F8,G8,H8,I8)</f>
        <v>44361473.700000003</v>
      </c>
      <c r="F8" s="59">
        <v>44361473.700000003</v>
      </c>
      <c r="G8" s="23">
        <v>0</v>
      </c>
      <c r="H8" s="23">
        <v>0</v>
      </c>
      <c r="I8" s="23">
        <v>0</v>
      </c>
    </row>
    <row r="9" spans="1:9" ht="24" customHeight="1">
      <c r="A9" s="22" t="s">
        <v>48</v>
      </c>
      <c r="B9" s="22" t="s">
        <v>50</v>
      </c>
      <c r="C9" s="22" t="s">
        <v>1</v>
      </c>
      <c r="D9" s="18" t="s">
        <v>51</v>
      </c>
      <c r="E9" s="59">
        <f t="shared" si="0"/>
        <v>37214349.979999997</v>
      </c>
      <c r="F9" s="59">
        <v>37214349.979999997</v>
      </c>
      <c r="G9" s="23">
        <v>0</v>
      </c>
      <c r="H9" s="23">
        <v>0</v>
      </c>
      <c r="I9" s="23">
        <v>0</v>
      </c>
    </row>
    <row r="10" spans="1:9" ht="24" customHeight="1">
      <c r="A10" s="22" t="s">
        <v>48</v>
      </c>
      <c r="B10" s="22" t="s">
        <v>50</v>
      </c>
      <c r="C10" s="22" t="s">
        <v>52</v>
      </c>
      <c r="D10" s="18" t="s">
        <v>53</v>
      </c>
      <c r="E10" s="59">
        <f t="shared" si="0"/>
        <v>37214349.979999997</v>
      </c>
      <c r="F10" s="59">
        <v>37214349.979999997</v>
      </c>
      <c r="G10" s="23">
        <v>0</v>
      </c>
      <c r="H10" s="23">
        <v>0</v>
      </c>
      <c r="I10" s="23">
        <v>0</v>
      </c>
    </row>
    <row r="11" spans="1:9" ht="24" customHeight="1">
      <c r="A11" s="22" t="s">
        <v>48</v>
      </c>
      <c r="B11" s="22" t="s">
        <v>54</v>
      </c>
      <c r="C11" s="22" t="s">
        <v>1</v>
      </c>
      <c r="D11" s="18" t="s">
        <v>55</v>
      </c>
      <c r="E11" s="59">
        <f t="shared" si="0"/>
        <v>7147123.7199999997</v>
      </c>
      <c r="F11" s="59">
        <v>7147123.7199999997</v>
      </c>
      <c r="G11" s="23">
        <v>0</v>
      </c>
      <c r="H11" s="23">
        <v>0</v>
      </c>
      <c r="I11" s="23">
        <v>0</v>
      </c>
    </row>
    <row r="12" spans="1:9" ht="24" customHeight="1">
      <c r="A12" s="22" t="s">
        <v>48</v>
      </c>
      <c r="B12" s="22" t="s">
        <v>54</v>
      </c>
      <c r="C12" s="22" t="s">
        <v>56</v>
      </c>
      <c r="D12" s="18" t="s">
        <v>57</v>
      </c>
      <c r="E12" s="59">
        <f t="shared" si="0"/>
        <v>7147123.7199999997</v>
      </c>
      <c r="F12" s="59">
        <v>7147123.7199999997</v>
      </c>
      <c r="G12" s="23">
        <v>0</v>
      </c>
      <c r="H12" s="23">
        <v>0</v>
      </c>
      <c r="I12" s="23">
        <v>0</v>
      </c>
    </row>
    <row r="13" spans="1:9" ht="24" customHeight="1">
      <c r="A13" s="22" t="s">
        <v>58</v>
      </c>
      <c r="B13" s="22" t="s">
        <v>1</v>
      </c>
      <c r="C13" s="22" t="s">
        <v>1</v>
      </c>
      <c r="D13" s="18" t="s">
        <v>59</v>
      </c>
      <c r="E13" s="59">
        <f t="shared" si="0"/>
        <v>6888150.2400000002</v>
      </c>
      <c r="F13" s="59">
        <v>6888150.2400000002</v>
      </c>
      <c r="G13" s="23">
        <v>0</v>
      </c>
      <c r="H13" s="23">
        <v>0</v>
      </c>
      <c r="I13" s="23">
        <v>0</v>
      </c>
    </row>
    <row r="14" spans="1:9" ht="24" customHeight="1">
      <c r="A14" s="22" t="s">
        <v>58</v>
      </c>
      <c r="B14" s="22" t="s">
        <v>60</v>
      </c>
      <c r="C14" s="22" t="s">
        <v>1</v>
      </c>
      <c r="D14" s="18" t="s">
        <v>61</v>
      </c>
      <c r="E14" s="59">
        <f t="shared" si="0"/>
        <v>6888150.2400000002</v>
      </c>
      <c r="F14" s="59">
        <v>6888150.2400000002</v>
      </c>
      <c r="G14" s="23">
        <v>0</v>
      </c>
      <c r="H14" s="23">
        <v>0</v>
      </c>
      <c r="I14" s="23">
        <v>0</v>
      </c>
    </row>
    <row r="15" spans="1:9" ht="24" customHeight="1">
      <c r="A15" s="22" t="s">
        <v>58</v>
      </c>
      <c r="B15" s="22" t="s">
        <v>60</v>
      </c>
      <c r="C15" s="22" t="s">
        <v>60</v>
      </c>
      <c r="D15" s="18" t="s">
        <v>62</v>
      </c>
      <c r="E15" s="59">
        <f t="shared" si="0"/>
        <v>4592100</v>
      </c>
      <c r="F15" s="59">
        <v>4592100</v>
      </c>
      <c r="G15" s="23">
        <v>0</v>
      </c>
      <c r="H15" s="23">
        <v>0</v>
      </c>
      <c r="I15" s="23">
        <v>0</v>
      </c>
    </row>
    <row r="16" spans="1:9" ht="24" customHeight="1">
      <c r="A16" s="22" t="s">
        <v>58</v>
      </c>
      <c r="B16" s="22" t="s">
        <v>60</v>
      </c>
      <c r="C16" s="22" t="s">
        <v>63</v>
      </c>
      <c r="D16" s="18" t="s">
        <v>64</v>
      </c>
      <c r="E16" s="59">
        <f t="shared" si="0"/>
        <v>2296050.2400000002</v>
      </c>
      <c r="F16" s="59">
        <v>2296050.2400000002</v>
      </c>
      <c r="G16" s="23">
        <v>0</v>
      </c>
      <c r="H16" s="23">
        <v>0</v>
      </c>
      <c r="I16" s="23">
        <v>0</v>
      </c>
    </row>
    <row r="17" spans="1:9" ht="24" customHeight="1">
      <c r="A17" s="22" t="s">
        <v>65</v>
      </c>
      <c r="B17" s="22" t="s">
        <v>1</v>
      </c>
      <c r="C17" s="22" t="s">
        <v>1</v>
      </c>
      <c r="D17" s="18" t="s">
        <v>66</v>
      </c>
      <c r="E17" s="59">
        <f t="shared" si="0"/>
        <v>2870062</v>
      </c>
      <c r="F17" s="59">
        <v>2870062</v>
      </c>
      <c r="G17" s="23">
        <v>0</v>
      </c>
      <c r="H17" s="23">
        <v>0</v>
      </c>
      <c r="I17" s="23">
        <v>0</v>
      </c>
    </row>
    <row r="18" spans="1:9" ht="24" customHeight="1">
      <c r="A18" s="22" t="s">
        <v>65</v>
      </c>
      <c r="B18" s="22" t="s">
        <v>67</v>
      </c>
      <c r="C18" s="22" t="s">
        <v>1</v>
      </c>
      <c r="D18" s="18" t="s">
        <v>68</v>
      </c>
      <c r="E18" s="59">
        <f t="shared" si="0"/>
        <v>2870062</v>
      </c>
      <c r="F18" s="59">
        <v>2870062</v>
      </c>
      <c r="G18" s="23">
        <v>0</v>
      </c>
      <c r="H18" s="23">
        <v>0</v>
      </c>
      <c r="I18" s="23">
        <v>0</v>
      </c>
    </row>
    <row r="19" spans="1:9" ht="24" customHeight="1">
      <c r="A19" s="22" t="s">
        <v>65</v>
      </c>
      <c r="B19" s="22" t="s">
        <v>67</v>
      </c>
      <c r="C19" s="22" t="s">
        <v>50</v>
      </c>
      <c r="D19" s="18" t="s">
        <v>69</v>
      </c>
      <c r="E19" s="59">
        <f t="shared" si="0"/>
        <v>2870062</v>
      </c>
      <c r="F19" s="59">
        <v>2870062</v>
      </c>
      <c r="G19" s="23">
        <v>0</v>
      </c>
      <c r="H19" s="23">
        <v>0</v>
      </c>
      <c r="I19" s="23">
        <v>0</v>
      </c>
    </row>
    <row r="20" spans="1:9" ht="24" customHeight="1">
      <c r="A20" s="22" t="s">
        <v>70</v>
      </c>
      <c r="B20" s="22" t="s">
        <v>1</v>
      </c>
      <c r="C20" s="22" t="s">
        <v>1</v>
      </c>
      <c r="D20" s="18" t="s">
        <v>71</v>
      </c>
      <c r="E20" s="59">
        <f t="shared" si="0"/>
        <v>2054504.76</v>
      </c>
      <c r="F20" s="59">
        <v>2054504.76</v>
      </c>
      <c r="G20" s="23">
        <v>0</v>
      </c>
      <c r="H20" s="23">
        <v>0</v>
      </c>
      <c r="I20" s="23">
        <v>0</v>
      </c>
    </row>
    <row r="21" spans="1:9" ht="24" customHeight="1">
      <c r="A21" s="22" t="s">
        <v>70</v>
      </c>
      <c r="B21" s="22" t="s">
        <v>50</v>
      </c>
      <c r="C21" s="22" t="s">
        <v>1</v>
      </c>
      <c r="D21" s="18" t="s">
        <v>72</v>
      </c>
      <c r="E21" s="59">
        <f t="shared" si="0"/>
        <v>2054504.76</v>
      </c>
      <c r="F21" s="59">
        <v>2054504.76</v>
      </c>
      <c r="G21" s="23">
        <v>0</v>
      </c>
      <c r="H21" s="23">
        <v>0</v>
      </c>
      <c r="I21" s="23">
        <v>0</v>
      </c>
    </row>
    <row r="22" spans="1:9" ht="24" customHeight="1">
      <c r="A22" s="22" t="s">
        <v>70</v>
      </c>
      <c r="B22" s="22" t="s">
        <v>50</v>
      </c>
      <c r="C22" s="22" t="s">
        <v>73</v>
      </c>
      <c r="D22" s="18" t="s">
        <v>74</v>
      </c>
      <c r="E22" s="59">
        <f t="shared" si="0"/>
        <v>2054504.76</v>
      </c>
      <c r="F22" s="59">
        <v>2054504.76</v>
      </c>
      <c r="G22" s="23">
        <v>0</v>
      </c>
      <c r="H22" s="23">
        <v>0</v>
      </c>
      <c r="I22" s="23">
        <v>0</v>
      </c>
    </row>
    <row r="23" spans="1:9" ht="24" customHeight="1">
      <c r="A23" s="77" t="s">
        <v>19</v>
      </c>
      <c r="B23" s="77"/>
      <c r="C23" s="77"/>
      <c r="D23" s="77"/>
      <c r="E23" s="59">
        <f t="shared" si="0"/>
        <v>56174190.700000003</v>
      </c>
      <c r="F23" s="59">
        <v>56174190.700000003</v>
      </c>
      <c r="G23" s="23">
        <v>0</v>
      </c>
      <c r="H23" s="23">
        <v>0</v>
      </c>
      <c r="I23" s="23">
        <v>0</v>
      </c>
    </row>
  </sheetData>
  <mergeCells count="12">
    <mergeCell ref="A1:I1"/>
    <mergeCell ref="A5:D5"/>
    <mergeCell ref="E5:I5"/>
    <mergeCell ref="A6:C6"/>
    <mergeCell ref="A23:D23"/>
    <mergeCell ref="D6:D7"/>
    <mergeCell ref="E6:E7"/>
    <mergeCell ref="F6:F7"/>
    <mergeCell ref="G6:G7"/>
    <mergeCell ref="H6:H7"/>
    <mergeCell ref="I6:I7"/>
    <mergeCell ref="A3:H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topLeftCell="A7" workbookViewId="0">
      <selection activeCell="E9" sqref="E9:G24"/>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24" customHeight="1">
      <c r="A1" s="70" t="s">
        <v>75</v>
      </c>
      <c r="B1" s="70"/>
      <c r="C1" s="70"/>
      <c r="D1" s="70"/>
      <c r="E1" s="70"/>
      <c r="F1" s="70"/>
      <c r="G1" s="70"/>
    </row>
    <row r="3" spans="1:7" ht="24" customHeight="1">
      <c r="A3" s="75"/>
      <c r="B3" s="75"/>
      <c r="C3" s="75"/>
      <c r="D3" s="75"/>
      <c r="E3" s="75"/>
      <c r="F3" s="75"/>
      <c r="G3" s="13" t="s">
        <v>14</v>
      </c>
    </row>
    <row r="5" spans="1:7" ht="24" customHeight="1">
      <c r="A5" s="71" t="s">
        <v>17</v>
      </c>
      <c r="B5" s="71"/>
      <c r="C5" s="71"/>
      <c r="D5" s="71"/>
      <c r="E5" s="71" t="s">
        <v>76</v>
      </c>
      <c r="F5" s="71"/>
      <c r="G5" s="71"/>
    </row>
    <row r="6" spans="1:7" ht="24" customHeight="1">
      <c r="A6" s="76" t="s">
        <v>39</v>
      </c>
      <c r="B6" s="76"/>
      <c r="C6" s="76"/>
      <c r="D6" s="71" t="s">
        <v>40</v>
      </c>
      <c r="E6" s="71" t="s">
        <v>19</v>
      </c>
      <c r="F6" s="72" t="s">
        <v>20</v>
      </c>
      <c r="G6" s="71" t="s">
        <v>21</v>
      </c>
    </row>
    <row r="7" spans="1:7" ht="24" customHeight="1">
      <c r="A7" s="15" t="s">
        <v>45</v>
      </c>
      <c r="B7" s="15" t="s">
        <v>46</v>
      </c>
      <c r="C7" s="15" t="s">
        <v>47</v>
      </c>
      <c r="D7" s="71"/>
      <c r="E7" s="71"/>
      <c r="F7" s="72"/>
      <c r="G7" s="71"/>
    </row>
    <row r="8" spans="1:7" ht="0" hidden="1" customHeight="1">
      <c r="A8" s="25"/>
      <c r="B8" s="25"/>
      <c r="C8" s="25"/>
      <c r="D8" s="25"/>
      <c r="E8" s="26"/>
      <c r="F8" s="26" t="s">
        <v>1</v>
      </c>
      <c r="G8" s="26" t="s">
        <v>1</v>
      </c>
    </row>
    <row r="9" spans="1:7" ht="24" customHeight="1">
      <c r="A9" s="24" t="s">
        <v>48</v>
      </c>
      <c r="B9" s="24" t="s">
        <v>1</v>
      </c>
      <c r="C9" s="24" t="s">
        <v>1</v>
      </c>
      <c r="D9" s="18" t="s">
        <v>49</v>
      </c>
      <c r="E9" s="32">
        <f t="shared" ref="E9:E24" si="0">SUM(F9,G9)</f>
        <v>44361473.700000003</v>
      </c>
      <c r="F9" s="32">
        <v>34068144.560000002</v>
      </c>
      <c r="G9" s="32">
        <v>10293329.140000001</v>
      </c>
    </row>
    <row r="10" spans="1:7" ht="24" customHeight="1">
      <c r="A10" s="24" t="s">
        <v>48</v>
      </c>
      <c r="B10" s="24" t="s">
        <v>50</v>
      </c>
      <c r="C10" s="24" t="s">
        <v>1</v>
      </c>
      <c r="D10" s="18" t="s">
        <v>51</v>
      </c>
      <c r="E10" s="32">
        <f t="shared" si="0"/>
        <v>37214349.980000004</v>
      </c>
      <c r="F10" s="32">
        <v>34068144.560000002</v>
      </c>
      <c r="G10" s="32">
        <v>3146205.42</v>
      </c>
    </row>
    <row r="11" spans="1:7" ht="24" customHeight="1">
      <c r="A11" s="24" t="s">
        <v>48</v>
      </c>
      <c r="B11" s="24" t="s">
        <v>50</v>
      </c>
      <c r="C11" s="24" t="s">
        <v>52</v>
      </c>
      <c r="D11" s="18" t="s">
        <v>53</v>
      </c>
      <c r="E11" s="32">
        <f t="shared" si="0"/>
        <v>37214349.980000004</v>
      </c>
      <c r="F11" s="32">
        <v>34068144.560000002</v>
      </c>
      <c r="G11" s="32">
        <v>3146205.42</v>
      </c>
    </row>
    <row r="12" spans="1:7" ht="24" customHeight="1">
      <c r="A12" s="24" t="s">
        <v>48</v>
      </c>
      <c r="B12" s="24" t="s">
        <v>54</v>
      </c>
      <c r="C12" s="24" t="s">
        <v>1</v>
      </c>
      <c r="D12" s="18" t="s">
        <v>55</v>
      </c>
      <c r="E12" s="32">
        <f t="shared" si="0"/>
        <v>7147123.7199999997</v>
      </c>
      <c r="F12" s="32">
        <v>0</v>
      </c>
      <c r="G12" s="32">
        <v>7147123.7199999997</v>
      </c>
    </row>
    <row r="13" spans="1:7" ht="24" customHeight="1">
      <c r="A13" s="24" t="s">
        <v>48</v>
      </c>
      <c r="B13" s="24" t="s">
        <v>54</v>
      </c>
      <c r="C13" s="24" t="s">
        <v>56</v>
      </c>
      <c r="D13" s="18" t="s">
        <v>57</v>
      </c>
      <c r="E13" s="32">
        <f t="shared" si="0"/>
        <v>7147123.7199999997</v>
      </c>
      <c r="F13" s="32">
        <v>0</v>
      </c>
      <c r="G13" s="32">
        <v>7147123.7199999997</v>
      </c>
    </row>
    <row r="14" spans="1:7" ht="24" customHeight="1">
      <c r="A14" s="24" t="s">
        <v>58</v>
      </c>
      <c r="B14" s="24" t="s">
        <v>1</v>
      </c>
      <c r="C14" s="24" t="s">
        <v>1</v>
      </c>
      <c r="D14" s="18" t="s">
        <v>59</v>
      </c>
      <c r="E14" s="32">
        <f t="shared" si="0"/>
        <v>6888150.2400000002</v>
      </c>
      <c r="F14" s="32">
        <v>6888150.2400000002</v>
      </c>
      <c r="G14" s="32">
        <v>0</v>
      </c>
    </row>
    <row r="15" spans="1:7" ht="24" customHeight="1">
      <c r="A15" s="24" t="s">
        <v>58</v>
      </c>
      <c r="B15" s="24" t="s">
        <v>60</v>
      </c>
      <c r="C15" s="24" t="s">
        <v>1</v>
      </c>
      <c r="D15" s="18" t="s">
        <v>61</v>
      </c>
      <c r="E15" s="32">
        <f t="shared" si="0"/>
        <v>6888150.2400000002</v>
      </c>
      <c r="F15" s="32">
        <v>6888150.2400000002</v>
      </c>
      <c r="G15" s="32">
        <v>0</v>
      </c>
    </row>
    <row r="16" spans="1:7" ht="24" customHeight="1">
      <c r="A16" s="24" t="s">
        <v>58</v>
      </c>
      <c r="B16" s="24" t="s">
        <v>60</v>
      </c>
      <c r="C16" s="24" t="s">
        <v>60</v>
      </c>
      <c r="D16" s="18" t="s">
        <v>62</v>
      </c>
      <c r="E16" s="32">
        <f t="shared" si="0"/>
        <v>4592100</v>
      </c>
      <c r="F16" s="32">
        <v>4592100</v>
      </c>
      <c r="G16" s="32">
        <v>0</v>
      </c>
    </row>
    <row r="17" spans="1:7" ht="24" customHeight="1">
      <c r="A17" s="24" t="s">
        <v>58</v>
      </c>
      <c r="B17" s="24" t="s">
        <v>60</v>
      </c>
      <c r="C17" s="24" t="s">
        <v>63</v>
      </c>
      <c r="D17" s="18" t="s">
        <v>64</v>
      </c>
      <c r="E17" s="32">
        <f t="shared" si="0"/>
        <v>2296050.2400000002</v>
      </c>
      <c r="F17" s="32">
        <v>2296050.2400000002</v>
      </c>
      <c r="G17" s="32">
        <v>0</v>
      </c>
    </row>
    <row r="18" spans="1:7" ht="24" customHeight="1">
      <c r="A18" s="24" t="s">
        <v>65</v>
      </c>
      <c r="B18" s="24" t="s">
        <v>1</v>
      </c>
      <c r="C18" s="24" t="s">
        <v>1</v>
      </c>
      <c r="D18" s="18" t="s">
        <v>66</v>
      </c>
      <c r="E18" s="32">
        <f t="shared" si="0"/>
        <v>2870062</v>
      </c>
      <c r="F18" s="32">
        <v>2870062</v>
      </c>
      <c r="G18" s="32">
        <v>0</v>
      </c>
    </row>
    <row r="19" spans="1:7" ht="24" customHeight="1">
      <c r="A19" s="24" t="s">
        <v>65</v>
      </c>
      <c r="B19" s="24" t="s">
        <v>67</v>
      </c>
      <c r="C19" s="24" t="s">
        <v>1</v>
      </c>
      <c r="D19" s="18" t="s">
        <v>68</v>
      </c>
      <c r="E19" s="32">
        <f t="shared" si="0"/>
        <v>2870062</v>
      </c>
      <c r="F19" s="32">
        <v>2870062</v>
      </c>
      <c r="G19" s="32">
        <v>0</v>
      </c>
    </row>
    <row r="20" spans="1:7" ht="24" customHeight="1">
      <c r="A20" s="24" t="s">
        <v>65</v>
      </c>
      <c r="B20" s="24" t="s">
        <v>67</v>
      </c>
      <c r="C20" s="24" t="s">
        <v>50</v>
      </c>
      <c r="D20" s="18" t="s">
        <v>69</v>
      </c>
      <c r="E20" s="32">
        <f t="shared" si="0"/>
        <v>2870062</v>
      </c>
      <c r="F20" s="32">
        <v>2870062</v>
      </c>
      <c r="G20" s="32">
        <v>0</v>
      </c>
    </row>
    <row r="21" spans="1:7" ht="24" customHeight="1">
      <c r="A21" s="24" t="s">
        <v>70</v>
      </c>
      <c r="B21" s="24" t="s">
        <v>1</v>
      </c>
      <c r="C21" s="24" t="s">
        <v>1</v>
      </c>
      <c r="D21" s="18" t="s">
        <v>71</v>
      </c>
      <c r="E21" s="32">
        <f t="shared" si="0"/>
        <v>2054504.76</v>
      </c>
      <c r="F21" s="32">
        <v>2054504.76</v>
      </c>
      <c r="G21" s="32">
        <v>0</v>
      </c>
    </row>
    <row r="22" spans="1:7" ht="24" customHeight="1">
      <c r="A22" s="24" t="s">
        <v>70</v>
      </c>
      <c r="B22" s="24" t="s">
        <v>50</v>
      </c>
      <c r="C22" s="24" t="s">
        <v>1</v>
      </c>
      <c r="D22" s="18" t="s">
        <v>72</v>
      </c>
      <c r="E22" s="32">
        <f t="shared" si="0"/>
        <v>2054504.76</v>
      </c>
      <c r="F22" s="32">
        <v>2054504.76</v>
      </c>
      <c r="G22" s="32">
        <v>0</v>
      </c>
    </row>
    <row r="23" spans="1:7" ht="24" customHeight="1">
      <c r="A23" s="24" t="s">
        <v>70</v>
      </c>
      <c r="B23" s="24" t="s">
        <v>50</v>
      </c>
      <c r="C23" s="24" t="s">
        <v>73</v>
      </c>
      <c r="D23" s="18" t="s">
        <v>74</v>
      </c>
      <c r="E23" s="32">
        <f t="shared" si="0"/>
        <v>2054504.76</v>
      </c>
      <c r="F23" s="32">
        <v>2054504.76</v>
      </c>
      <c r="G23" s="32">
        <v>0</v>
      </c>
    </row>
    <row r="24" spans="1:7" ht="24" customHeight="1">
      <c r="A24" s="77" t="s">
        <v>19</v>
      </c>
      <c r="B24" s="77"/>
      <c r="C24" s="77"/>
      <c r="D24" s="77"/>
      <c r="E24" s="32">
        <f t="shared" si="0"/>
        <v>56174190.700000003</v>
      </c>
      <c r="F24" s="32">
        <v>45880861.560000002</v>
      </c>
      <c r="G24" s="32">
        <v>10293329.140000001</v>
      </c>
    </row>
  </sheetData>
  <mergeCells count="10">
    <mergeCell ref="A1:G1"/>
    <mergeCell ref="A5:D5"/>
    <mergeCell ref="E5:G5"/>
    <mergeCell ref="A6:C6"/>
    <mergeCell ref="A24:D24"/>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user</cp:lastModifiedBy>
  <cp:lastPrinted>2024-02-29T05:27:16Z</cp:lastPrinted>
  <dcterms:created xsi:type="dcterms:W3CDTF">2024-02-26T15:13:31Z</dcterms:created>
  <dcterms:modified xsi:type="dcterms:W3CDTF">2024-03-08T02:44:01Z</dcterms:modified>
</cp:coreProperties>
</file>