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" i="4" l="1"/>
  <c r="G8" i="4"/>
  <c r="G9" i="4"/>
  <c r="G10" i="4"/>
  <c r="G13" i="4"/>
  <c r="G14" i="4"/>
  <c r="G15" i="4"/>
  <c r="G5" i="4"/>
  <c r="D5" i="4" l="1"/>
  <c r="D13" i="4"/>
  <c r="D15" i="4"/>
  <c r="F7" i="4" l="1"/>
  <c r="F8" i="4"/>
  <c r="F9" i="4"/>
  <c r="F10" i="4"/>
  <c r="F13" i="4"/>
  <c r="F15" i="4"/>
  <c r="B6" i="4"/>
  <c r="B12" i="4" s="1"/>
  <c r="C6" i="4"/>
  <c r="D6" i="4"/>
  <c r="D12" i="4" s="1"/>
  <c r="E6" i="4"/>
  <c r="F5" i="4"/>
  <c r="E12" i="4" l="1"/>
  <c r="G12" i="4" s="1"/>
  <c r="G6" i="4"/>
  <c r="C12" i="4"/>
  <c r="C16" i="4" s="1"/>
  <c r="B16" i="4"/>
  <c r="F6" i="4"/>
  <c r="D16" i="4"/>
  <c r="E16" i="4"/>
  <c r="G16" i="4" s="1"/>
  <c r="F12" i="4" l="1"/>
  <c r="F16" i="4"/>
</calcChain>
</file>

<file path=xl/sharedStrings.xml><?xml version="1.0" encoding="utf-8"?>
<sst xmlns="http://schemas.openxmlformats.org/spreadsheetml/2006/main" count="20" uniqueCount="20">
  <si>
    <t>科目名称</t>
  </si>
  <si>
    <t>国有土地使用权出让收入</t>
  </si>
  <si>
    <t>彩票公益金</t>
  </si>
  <si>
    <r>
      <t xml:space="preserve">      </t>
    </r>
    <r>
      <rPr>
        <sz val="11"/>
        <color theme="1"/>
        <rFont val="仿宋"/>
        <family val="3"/>
        <charset val="134"/>
      </rPr>
      <t>福利彩票公益金收入</t>
    </r>
  </si>
  <si>
    <r>
      <t xml:space="preserve">      </t>
    </r>
    <r>
      <rPr>
        <sz val="11"/>
        <color theme="1"/>
        <rFont val="仿宋"/>
        <family val="3"/>
        <charset val="134"/>
      </rPr>
      <t>体育彩票公益金收入</t>
    </r>
  </si>
  <si>
    <t>城市基础设施配套费收入</t>
  </si>
  <si>
    <t>污水处理费收入</t>
  </si>
  <si>
    <t>上级补助收入</t>
  </si>
  <si>
    <t>地方政府专项债券转贷收入</t>
  </si>
  <si>
    <t>上年结转</t>
  </si>
  <si>
    <t>收入总计</t>
  </si>
  <si>
    <t>单位：万元</t>
    <phoneticPr fontId="7" type="noConversion"/>
  </si>
  <si>
    <t>区级收入合计</t>
    <phoneticPr fontId="7" type="noConversion"/>
  </si>
  <si>
    <t>2018年年初预算数</t>
    <phoneticPr fontId="7" type="noConversion"/>
  </si>
  <si>
    <t>2018年调整后预算数</t>
    <phoneticPr fontId="7" type="noConversion"/>
  </si>
  <si>
    <t>2017年决算数</t>
    <phoneticPr fontId="7" type="noConversion"/>
  </si>
  <si>
    <t>2018年决算数</t>
  </si>
  <si>
    <t>2018年决算数为调整后预算数%</t>
  </si>
  <si>
    <t>崇明区2018年政府性基金预算收入决算情况表</t>
    <phoneticPr fontId="7" type="noConversion"/>
  </si>
  <si>
    <t>2018年决算数为上年决算数的%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</si>
</sst>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theme="1"/>
      <name val="宋体"/>
      <family val="2"/>
      <scheme val="minor"/>
    </font>
    <font>
      <b/>
      <sz val="16"/>
      <color theme="1"/>
      <name val="方正小标宋简体"/>
      <family val="3"/>
      <charset val="134"/>
    </font>
    <font>
      <b/>
      <sz val="11"/>
      <color theme="1"/>
      <name val="仿宋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176" fontId="5" fillId="3" borderId="3" xfId="0" applyNumberFormat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76" fontId="6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workbookViewId="0">
      <selection activeCell="L13" sqref="L13"/>
    </sheetView>
  </sheetViews>
  <sheetFormatPr defaultRowHeight="13.5"/>
  <cols>
    <col min="1" max="1" width="31.625" customWidth="1"/>
    <col min="2" max="5" width="13.25" customWidth="1"/>
    <col min="6" max="6" width="13.5" customWidth="1"/>
    <col min="7" max="7" width="12.875" style="14" customWidth="1"/>
  </cols>
  <sheetData>
    <row r="1" spans="1:8" ht="20.25">
      <c r="A1" s="17" t="s">
        <v>18</v>
      </c>
      <c r="B1" s="17"/>
      <c r="C1" s="17"/>
      <c r="D1" s="17"/>
      <c r="E1" s="17"/>
      <c r="F1" s="17"/>
      <c r="G1" s="17"/>
      <c r="H1" s="1"/>
    </row>
    <row r="2" spans="1:8" ht="14.25" thickBot="1">
      <c r="G2" s="14" t="s">
        <v>11</v>
      </c>
    </row>
    <row r="3" spans="1:8" ht="26.25" customHeight="1">
      <c r="A3" s="18" t="s">
        <v>0</v>
      </c>
      <c r="B3" s="18" t="s">
        <v>15</v>
      </c>
      <c r="C3" s="18" t="s">
        <v>13</v>
      </c>
      <c r="D3" s="18" t="s">
        <v>14</v>
      </c>
      <c r="E3" s="18" t="s">
        <v>16</v>
      </c>
      <c r="F3" s="18" t="s">
        <v>17</v>
      </c>
      <c r="G3" s="20" t="s">
        <v>19</v>
      </c>
    </row>
    <row r="4" spans="1:8">
      <c r="A4" s="19"/>
      <c r="B4" s="19"/>
      <c r="C4" s="19"/>
      <c r="D4" s="19"/>
      <c r="E4" s="19"/>
      <c r="F4" s="19"/>
      <c r="G4" s="21"/>
    </row>
    <row r="5" spans="1:8" ht="15">
      <c r="A5" s="2" t="s">
        <v>1</v>
      </c>
      <c r="B5" s="3">
        <v>-5315.07</v>
      </c>
      <c r="C5" s="3"/>
      <c r="D5" s="3">
        <f>104071.09-99.18</f>
        <v>103971.91</v>
      </c>
      <c r="E5" s="3">
        <v>94996.94</v>
      </c>
      <c r="F5" s="3">
        <f t="shared" ref="F5:F16" si="0">E5/D5*100</f>
        <v>91.367889654042131</v>
      </c>
      <c r="G5" s="15">
        <f>E5/B5*100</f>
        <v>-1787.3130551432062</v>
      </c>
    </row>
    <row r="6" spans="1:8" ht="15">
      <c r="A6" s="2" t="s">
        <v>2</v>
      </c>
      <c r="B6" s="3">
        <f t="shared" ref="B6:D6" si="1">SUM(B7:B8)</f>
        <v>577.15000000000009</v>
      </c>
      <c r="C6" s="3">
        <f t="shared" si="1"/>
        <v>590</v>
      </c>
      <c r="D6" s="3">
        <f t="shared" si="1"/>
        <v>590</v>
      </c>
      <c r="E6" s="3">
        <f>SUM(E7:E8)</f>
        <v>628.80999999999995</v>
      </c>
      <c r="F6" s="3">
        <f t="shared" ref="F6:F15" si="2">E6/D6*100</f>
        <v>106.5779661016949</v>
      </c>
      <c r="G6" s="15">
        <f t="shared" ref="G6:G16" si="3">E6/B6*100</f>
        <v>108.95087932080045</v>
      </c>
    </row>
    <row r="7" spans="1:8" ht="15">
      <c r="A7" s="4" t="s">
        <v>3</v>
      </c>
      <c r="B7" s="3">
        <v>379.35</v>
      </c>
      <c r="C7" s="3">
        <v>350</v>
      </c>
      <c r="D7" s="11">
        <v>350</v>
      </c>
      <c r="E7" s="3">
        <v>367.31</v>
      </c>
      <c r="F7" s="3">
        <f t="shared" si="2"/>
        <v>104.94571428571429</v>
      </c>
      <c r="G7" s="15">
        <f t="shared" si="3"/>
        <v>96.826149993409771</v>
      </c>
    </row>
    <row r="8" spans="1:8" ht="15">
      <c r="A8" s="4" t="s">
        <v>4</v>
      </c>
      <c r="B8" s="3">
        <v>197.8</v>
      </c>
      <c r="C8" s="3">
        <v>240</v>
      </c>
      <c r="D8" s="12">
        <v>240</v>
      </c>
      <c r="E8" s="3">
        <v>261.5</v>
      </c>
      <c r="F8" s="3">
        <f t="shared" si="0"/>
        <v>108.95833333333333</v>
      </c>
      <c r="G8" s="15">
        <f t="shared" si="3"/>
        <v>132.20424671385237</v>
      </c>
    </row>
    <row r="9" spans="1:8" ht="15">
      <c r="A9" s="2" t="s">
        <v>5</v>
      </c>
      <c r="B9" s="3">
        <v>47951.48</v>
      </c>
      <c r="C9" s="3">
        <v>30000</v>
      </c>
      <c r="D9" s="3">
        <v>35000</v>
      </c>
      <c r="E9" s="3">
        <v>34368.9</v>
      </c>
      <c r="F9" s="3">
        <f t="shared" si="2"/>
        <v>98.196857142857155</v>
      </c>
      <c r="G9" s="15">
        <f t="shared" si="3"/>
        <v>71.674325797660458</v>
      </c>
    </row>
    <row r="10" spans="1:8" ht="15">
      <c r="A10" s="2" t="s">
        <v>6</v>
      </c>
      <c r="B10" s="3">
        <v>10967.79</v>
      </c>
      <c r="C10" s="3">
        <v>6000</v>
      </c>
      <c r="D10" s="3">
        <v>6176</v>
      </c>
      <c r="E10" s="3">
        <v>6704.52</v>
      </c>
      <c r="F10" s="3">
        <f t="shared" si="2"/>
        <v>108.55764248704665</v>
      </c>
      <c r="G10" s="15">
        <f t="shared" si="3"/>
        <v>61.129179169185413</v>
      </c>
    </row>
    <row r="11" spans="1:8" ht="15">
      <c r="A11" s="2"/>
      <c r="B11" s="7"/>
      <c r="C11" s="7"/>
      <c r="D11" s="7"/>
      <c r="E11" s="7"/>
      <c r="F11" s="3"/>
      <c r="G11" s="15"/>
    </row>
    <row r="12" spans="1:8" ht="14.25">
      <c r="A12" s="5" t="s">
        <v>12</v>
      </c>
      <c r="B12" s="8">
        <f>SUM(B5:B10)-B7-B8</f>
        <v>54181.350000000006</v>
      </c>
      <c r="C12" s="8">
        <f t="shared" ref="C12:E12" si="4">SUM(C5:C10)-C7-C8</f>
        <v>36590</v>
      </c>
      <c r="D12" s="8">
        <f t="shared" si="4"/>
        <v>145737.91</v>
      </c>
      <c r="E12" s="8">
        <f t="shared" si="4"/>
        <v>136699.16999999998</v>
      </c>
      <c r="F12" s="8">
        <f t="shared" si="0"/>
        <v>93.79794866002949</v>
      </c>
      <c r="G12" s="16">
        <f t="shared" si="3"/>
        <v>252.29930594198922</v>
      </c>
    </row>
    <row r="13" spans="1:8" ht="14.25">
      <c r="A13" s="5" t="s">
        <v>7</v>
      </c>
      <c r="B13" s="8">
        <v>94815.1</v>
      </c>
      <c r="C13" s="8">
        <v>186.8</v>
      </c>
      <c r="D13" s="8">
        <f>99.18+309.28+567.56+24.72</f>
        <v>1000.74</v>
      </c>
      <c r="E13" s="8">
        <v>3169.4899999999993</v>
      </c>
      <c r="F13" s="8">
        <f t="shared" si="2"/>
        <v>316.71463117293195</v>
      </c>
      <c r="G13" s="16">
        <f t="shared" si="3"/>
        <v>3.3428114298249954</v>
      </c>
    </row>
    <row r="14" spans="1:8" ht="14.25">
      <c r="A14" s="5" t="s">
        <v>8</v>
      </c>
      <c r="B14" s="8">
        <v>50000</v>
      </c>
      <c r="C14" s="8"/>
      <c r="D14" s="8"/>
      <c r="E14" s="8"/>
      <c r="F14" s="8"/>
      <c r="G14" s="16">
        <f t="shared" si="3"/>
        <v>0</v>
      </c>
    </row>
    <row r="15" spans="1:8" ht="14.25">
      <c r="A15" s="5" t="s">
        <v>9</v>
      </c>
      <c r="B15" s="9">
        <v>40961.269999999997</v>
      </c>
      <c r="C15" s="9">
        <v>56893.91</v>
      </c>
      <c r="D15" s="9">
        <f>36709.04+14384.81+383.87+2126+3290.19</f>
        <v>56893.91</v>
      </c>
      <c r="E15" s="9">
        <v>56893.91</v>
      </c>
      <c r="F15" s="8">
        <f t="shared" si="2"/>
        <v>100</v>
      </c>
      <c r="G15" s="16">
        <f t="shared" si="3"/>
        <v>138.89684084502264</v>
      </c>
    </row>
    <row r="16" spans="1:8" ht="15" thickBot="1">
      <c r="A16" s="6" t="s">
        <v>10</v>
      </c>
      <c r="B16" s="10">
        <f t="shared" ref="B16:D16" si="5">SUM(B12:B15)</f>
        <v>239957.72</v>
      </c>
      <c r="C16" s="10">
        <f t="shared" si="5"/>
        <v>93670.71</v>
      </c>
      <c r="D16" s="10">
        <f t="shared" si="5"/>
        <v>203632.56</v>
      </c>
      <c r="E16" s="10">
        <f>SUM(E12:E15)</f>
        <v>196762.56999999998</v>
      </c>
      <c r="F16" s="13">
        <f t="shared" si="0"/>
        <v>96.626281180180612</v>
      </c>
      <c r="G16" s="16">
        <f t="shared" si="3"/>
        <v>81.998849630676602</v>
      </c>
    </row>
    <row r="20" ht="26.25" customHeight="1"/>
    <row r="86" ht="27" customHeight="1"/>
    <row r="107" ht="42" customHeight="1"/>
    <row r="108" ht="42" customHeight="1"/>
    <row r="109" ht="28.5" customHeight="1"/>
  </sheetData>
  <mergeCells count="8">
    <mergeCell ref="A1:G1"/>
    <mergeCell ref="A3:A4"/>
    <mergeCell ref="B3:B4"/>
    <mergeCell ref="C3:C4"/>
    <mergeCell ref="D3:D4"/>
    <mergeCell ref="E3:E4"/>
    <mergeCell ref="F3:F4"/>
    <mergeCell ref="G3:G4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2019-07-31T01:59:59Z</dcterms:modified>
</cp:coreProperties>
</file>