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firstSheet="14" activeTab="14"/>
  </bookViews>
  <sheets>
    <sheet name="封面" sheetId="1" r:id="rId1"/>
    <sheet name="一般公共预算收入执行情况表" sheetId="2" r:id="rId2"/>
    <sheet name="一般公共预算支出执行情况表" sheetId="3" r:id="rId3"/>
    <sheet name="一般公共预算基本支出执行情况表" sheetId="5" r:id="rId4"/>
    <sheet name="政府性基金收入预算执行情况表" sheetId="6" r:id="rId5"/>
    <sheet name="政府性基金支出预算执行情况表" sheetId="7" r:id="rId6"/>
    <sheet name="国有资本经营收入预算执行情况表" sheetId="8" r:id="rId7"/>
    <sheet name="国有资本经营支出预算执行情况表" sheetId="9" r:id="rId8"/>
    <sheet name="社会保险基金预算收入执行情况表" sheetId="10" r:id="rId9"/>
    <sheet name="社会保险基金预算支出执行情况表" sheetId="11" r:id="rId10"/>
    <sheet name="对村级财政转移支付预算执行情况表" sheetId="12" r:id="rId11"/>
    <sheet name="三公经费执行情况表" sheetId="13" r:id="rId12"/>
    <sheet name="乡镇基本建设支出执行情况表" sheetId="28" r:id="rId13"/>
    <sheet name="政府收支执行情况的说明" sheetId="14" r:id="rId14"/>
    <sheet name="一般公共预算收入预算表" sheetId="15" r:id="rId15"/>
    <sheet name="一般公共预算支出预算表" sheetId="16" r:id="rId16"/>
    <sheet name="一般公共预算基本支出预算表" sheetId="18" r:id="rId17"/>
    <sheet name="政府性基金收入预算表" sheetId="19" r:id="rId18"/>
    <sheet name="政府性基金支出预算表" sheetId="20" r:id="rId19"/>
    <sheet name="国有资本经营收入预算表" sheetId="21" r:id="rId20"/>
    <sheet name="国有资本经营支出预算表" sheetId="22" r:id="rId21"/>
    <sheet name="社会保险基金收入预算表" sheetId="23" r:id="rId22"/>
    <sheet name="社会保险基金支出预算表" sheetId="24" r:id="rId23"/>
    <sheet name="对村级财政转移支付预算表" sheetId="25" r:id="rId24"/>
    <sheet name="三公预算情况表" sheetId="26" r:id="rId25"/>
    <sheet name="乡镇基本建设支出预算情况表" sheetId="29" r:id="rId26"/>
    <sheet name="政府收支预算相关情况说明" sheetId="27" r:id="rId27"/>
  </sheets>
  <definedNames>
    <definedName name="_xlnm.Print_Area" localSheetId="2">一般公共预算支出执行情况表!$A$1:$F$172</definedName>
    <definedName name="_xlnm.Print_Area" localSheetId="15">一般公共预算支出预算表!$A$1:$E$156</definedName>
  </definedNames>
  <calcPr calcId="144525"/>
</workbook>
</file>

<file path=xl/sharedStrings.xml><?xml version="1.0" encoding="utf-8"?>
<sst xmlns="http://schemas.openxmlformats.org/spreadsheetml/2006/main" count="1101" uniqueCount="519">
  <si>
    <t>目    录</t>
  </si>
  <si>
    <t>编报单位：上海市崇明区建设镇人民政府</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</si>
  <si>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</si>
  <si>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</si>
  <si>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</si>
  <si>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</si>
  <si>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</si>
  <si>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</si>
  <si>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</si>
  <si>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</si>
  <si>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</si>
  <si>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</si>
  <si>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</si>
  <si>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</si>
  <si>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</si>
  <si>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</si>
  <si>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</si>
  <si>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</si>
  <si>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</si>
  <si>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</si>
  <si>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</si>
  <si>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</si>
  <si>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</si>
  <si>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</si>
  <si>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</si>
  <si>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</si>
  <si>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</si>
  <si>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</si>
  <si>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</si>
  <si>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</si>
  <si>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</si>
  <si>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</si>
  <si>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</si>
  <si>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</si>
  <si>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</si>
  <si>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</si>
  <si>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</si>
  <si>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</si>
  <si>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</si>
  <si>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</si>
  <si>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</si>
  <si>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</si>
  <si>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</si>
  <si>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</si>
  <si>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</si>
  <si>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</si>
  <si>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</si>
  <si>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2010199</t>
  </si>
  <si>
    <t>其他人大事务支出</t>
  </si>
  <si>
    <t>20103</t>
  </si>
  <si>
    <t>政府办公厅（室）及相关机构事务</t>
  </si>
  <si>
    <t>2010301</t>
  </si>
  <si>
    <t>行政运行</t>
  </si>
  <si>
    <t>2010399</t>
  </si>
  <si>
    <t>其他政府办公厅（室）及相关机构事务支出</t>
  </si>
  <si>
    <t>20105</t>
  </si>
  <si>
    <t>统计信息事务</t>
  </si>
  <si>
    <t>2010506</t>
  </si>
  <si>
    <t>统计管理</t>
  </si>
  <si>
    <t>2010599</t>
  </si>
  <si>
    <t>其他统计信息事务支出</t>
  </si>
  <si>
    <t>20106</t>
  </si>
  <si>
    <t>财政事务</t>
  </si>
  <si>
    <t>2010699</t>
  </si>
  <si>
    <t>其他财政事务支出</t>
  </si>
  <si>
    <t>20108</t>
  </si>
  <si>
    <t>审计事务</t>
  </si>
  <si>
    <t>2010804</t>
  </si>
  <si>
    <t>审计业务</t>
  </si>
  <si>
    <t>2010899</t>
  </si>
  <si>
    <t>其他审计事务支出</t>
  </si>
  <si>
    <t>20111</t>
  </si>
  <si>
    <t>纪检监察事务</t>
  </si>
  <si>
    <t>2011199</t>
  </si>
  <si>
    <t>其他纪检监察事务支出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</si>
  <si>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</si>
  <si>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</si>
  <si>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</si>
  <si>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</si>
  <si>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</si>
  <si>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</si>
  <si>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</si>
  <si>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</si>
  <si>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</si>
  <si>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</si>
  <si>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</si>
  <si>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</si>
  <si>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</si>
  <si>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</si>
  <si>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</si>
  <si>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</si>
  <si>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20134</t>
  </si>
  <si>
    <t>统战事务</t>
  </si>
  <si>
    <t>2013499</t>
  </si>
  <si>
    <t>其他统战事务支出</t>
  </si>
  <si>
    <t>20136</t>
  </si>
  <si>
    <t>其他共产党事务支出</t>
  </si>
  <si>
    <t>2013650</t>
  </si>
  <si>
    <t>事业运行</t>
  </si>
  <si>
    <t>2013699</t>
  </si>
  <si>
    <t>20140</t>
  </si>
  <si>
    <t>信访事务</t>
  </si>
  <si>
    <t>2014004</t>
  </si>
  <si>
    <t>信访业务</t>
  </si>
  <si>
    <t>20199</t>
  </si>
  <si>
    <t>其他一般公共服务支出</t>
  </si>
  <si>
    <t>2019999</t>
  </si>
  <si>
    <t>205</t>
  </si>
  <si>
    <t>教育支出</t>
  </si>
  <si>
    <t>20502</t>
  </si>
  <si>
    <t>普通教育</t>
  </si>
  <si>
    <t>2050201</t>
  </si>
  <si>
    <t>学前教育</t>
  </si>
  <si>
    <t>206</t>
  </si>
  <si>
    <t>科学技术支出</t>
  </si>
  <si>
    <t>20607</t>
  </si>
  <si>
    <t>科学技术普及</t>
  </si>
  <si>
    <t>2060799</t>
  </si>
  <si>
    <t>其他科学技术普及支出</t>
  </si>
  <si>
    <t>其他科学技术支出</t>
  </si>
  <si>
    <t>207</t>
  </si>
  <si>
    <t>文化旅游体育与传媒支出</t>
  </si>
  <si>
    <t>20701</t>
  </si>
  <si>
    <t>文化和旅游</t>
  </si>
  <si>
    <t>2070109</t>
  </si>
  <si>
    <t>群众文化</t>
  </si>
  <si>
    <t>2070199</t>
  </si>
  <si>
    <t>其他文化和旅游支出</t>
  </si>
  <si>
    <t>20799</t>
  </si>
  <si>
    <t>其他文化旅游体育与传媒支出</t>
  </si>
  <si>
    <t>2079999</t>
  </si>
  <si>
    <t>208</t>
  </si>
  <si>
    <t>社会保障和就业支出</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</si>
  <si>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</si>
  <si>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</si>
  <si>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</si>
  <si>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</si>
  <si>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</si>
  <si>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</si>
  <si>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</si>
  <si>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</si>
  <si>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</si>
  <si>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</si>
  <si>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</si>
  <si>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</si>
  <si>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</si>
  <si>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</si>
  <si>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</si>
  <si>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</si>
  <si>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</si>
  <si>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</si>
  <si>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</si>
  <si>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</si>
  <si>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</si>
  <si>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</si>
  <si>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</si>
  <si>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</si>
  <si>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</si>
  <si>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</si>
  <si>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2080899</t>
  </si>
  <si>
    <t>其他优抚支出</t>
  </si>
  <si>
    <t>20810</t>
  </si>
  <si>
    <t>社会福利</t>
  </si>
  <si>
    <t>2081002</t>
  </si>
  <si>
    <t>老年福利</t>
  </si>
  <si>
    <t>2081006</t>
  </si>
  <si>
    <t>养老服务</t>
  </si>
  <si>
    <t>2081099</t>
  </si>
  <si>
    <t>其他社会福利支出</t>
  </si>
  <si>
    <t>20811</t>
  </si>
  <si>
    <t>残疾人事业</t>
  </si>
  <si>
    <t>2081104</t>
  </si>
  <si>
    <t>残疾人康复</t>
  </si>
  <si>
    <t>2081105</t>
  </si>
  <si>
    <t>残疾人就业</t>
  </si>
  <si>
    <t>2081199</t>
  </si>
  <si>
    <t>其他残疾人事业支出</t>
  </si>
  <si>
    <t>20819</t>
  </si>
  <si>
    <t>最低生活保障</t>
  </si>
  <si>
    <t>2081902</t>
  </si>
  <si>
    <t>农村最低生活保障金支出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</si>
  <si>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</si>
  <si>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</si>
  <si>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</si>
  <si>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</si>
  <si>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</si>
  <si>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</si>
  <si>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</si>
  <si>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</si>
  <si>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</si>
  <si>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</si>
  <si>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</si>
  <si>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</si>
  <si>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</si>
  <si>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</si>
  <si>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</si>
  <si>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21004</t>
  </si>
  <si>
    <t>公共卫生</t>
  </si>
  <si>
    <t>2100499</t>
  </si>
  <si>
    <t>其他公共卫生支出</t>
  </si>
  <si>
    <t>21007</t>
  </si>
  <si>
    <t>计划生育事务</t>
  </si>
  <si>
    <t>2100799</t>
  </si>
  <si>
    <t>其他计划生育事务支出</t>
  </si>
  <si>
    <t>21011</t>
  </si>
  <si>
    <t>行政事业单位医疗</t>
  </si>
  <si>
    <t>2101101</t>
  </si>
  <si>
    <t>行政单位医疗</t>
  </si>
  <si>
    <t>2101102</t>
  </si>
  <si>
    <t>事业单位医疗</t>
  </si>
  <si>
    <t>21012</t>
  </si>
  <si>
    <t>财政对基本医疗保险基金的补助</t>
  </si>
  <si>
    <t>2101202</t>
  </si>
  <si>
    <t>财政对城乡居民基本医疗保险基金的补助</t>
  </si>
  <si>
    <t>21013</t>
  </si>
  <si>
    <t>医疗救助</t>
  </si>
  <si>
    <t>2101301</t>
  </si>
  <si>
    <t>城乡医疗救助</t>
  </si>
  <si>
    <t>211</t>
  </si>
  <si>
    <t>节能环保支出</t>
  </si>
  <si>
    <t>21101</t>
  </si>
  <si>
    <t>环境保护管理事务</t>
  </si>
  <si>
    <t>2110199</t>
  </si>
  <si>
    <t>其他环境保护管理事务支出</t>
  </si>
  <si>
    <t>21104</t>
  </si>
  <si>
    <t>自然生态保护</t>
  </si>
  <si>
    <t>2110401</t>
  </si>
  <si>
    <t>生态保护</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</si>
  <si>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</si>
  <si>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</si>
  <si>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</si>
  <si>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</si>
  <si>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</si>
  <si>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</si>
  <si>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</si>
  <si>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</si>
  <si>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</si>
  <si>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</si>
  <si>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</si>
  <si>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</si>
  <si>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</si>
  <si>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</si>
  <si>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</si>
  <si>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</si>
  <si>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</si>
  <si>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</si>
  <si>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</si>
  <si>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</si>
  <si>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</si>
  <si>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</si>
  <si>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</si>
  <si>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</si>
  <si>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</si>
  <si>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</si>
  <si>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</si>
  <si>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</si>
  <si>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</si>
  <si>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</si>
  <si>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</si>
  <si>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</si>
  <si>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</si>
  <si>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2130108</t>
  </si>
  <si>
    <t>病虫害控制</t>
  </si>
  <si>
    <t>2130109</t>
  </si>
  <si>
    <t>农产品质量安全</t>
  </si>
  <si>
    <t>2130112</t>
  </si>
  <si>
    <t>行业业务管理</t>
  </si>
  <si>
    <t>2130122</t>
  </si>
  <si>
    <t>农业生产发展</t>
  </si>
  <si>
    <t>2130124</t>
  </si>
  <si>
    <t>农村合作经济</t>
  </si>
  <si>
    <t>2130135</t>
  </si>
  <si>
    <t>农业资源保护修复与利用</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</si>
  <si>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</si>
  <si>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</si>
  <si>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</si>
  <si>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</si>
  <si>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</si>
  <si>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</si>
  <si>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</si>
  <si>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</si>
  <si>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</si>
  <si>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</si>
  <si>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</si>
  <si>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</si>
  <si>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2130223</t>
  </si>
  <si>
    <t>信息管理</t>
  </si>
  <si>
    <t>21303</t>
  </si>
  <si>
    <t>水利</t>
  </si>
  <si>
    <t>2130304</t>
  </si>
  <si>
    <t>水利行业业务管理</t>
  </si>
  <si>
    <t>2130305</t>
  </si>
  <si>
    <t>水利工程建设</t>
  </si>
  <si>
    <t>2130310</t>
  </si>
  <si>
    <t>水土保持</t>
  </si>
  <si>
    <t>2130316</t>
  </si>
  <si>
    <t>农村水利</t>
  </si>
  <si>
    <t>2130333</t>
  </si>
  <si>
    <t>2130399</t>
  </si>
  <si>
    <t>其他水利支出</t>
  </si>
  <si>
    <t>21307</t>
  </si>
  <si>
    <t>农村综合改革</t>
  </si>
  <si>
    <t>2130701</t>
  </si>
  <si>
    <t>对村级公益事业建设的补助</t>
  </si>
  <si>
    <t>2130705</t>
  </si>
  <si>
    <t>对村民委员会和村党支部的补助</t>
  </si>
  <si>
    <t>2130706</t>
  </si>
  <si>
    <t>对村集体经济组织的补助</t>
  </si>
  <si>
    <t>2130799</t>
  </si>
  <si>
    <t>其他农村综合改革支出</t>
  </si>
  <si>
    <t>21399</t>
  </si>
  <si>
    <t>其他农林水支出</t>
  </si>
  <si>
    <t>2139999</t>
  </si>
  <si>
    <t>214</t>
  </si>
  <si>
    <t>交通运输支出</t>
  </si>
  <si>
    <t>21401</t>
  </si>
  <si>
    <t>公路水路运输</t>
  </si>
  <si>
    <t>2140106</t>
  </si>
  <si>
    <t>公路养护</t>
  </si>
  <si>
    <t>215</t>
  </si>
  <si>
    <t>资源勘探工业信息等支出</t>
  </si>
  <si>
    <t>21505</t>
  </si>
  <si>
    <t>工业和信息产业监管</t>
  </si>
  <si>
    <t>2150517</t>
  </si>
  <si>
    <t>产业发展</t>
  </si>
  <si>
    <t>216</t>
  </si>
  <si>
    <t>商业服务业等支出</t>
  </si>
  <si>
    <t>21602</t>
  </si>
  <si>
    <t>商业流通事务</t>
  </si>
  <si>
    <t>2160299</t>
  </si>
  <si>
    <t>其他商业流通事务支出</t>
  </si>
  <si>
    <t>21699</t>
  </si>
  <si>
    <t>其他商业服务业等支出</t>
  </si>
  <si>
    <t>2169999</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</si>
  <si>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</si>
  <si>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</si>
  <si>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</si>
  <si>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</si>
  <si>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</si>
  <si>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</si>
  <si>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</si>
  <si>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</si>
  <si>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</si>
  <si>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</si>
  <si>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</si>
  <si>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</si>
  <si>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</si>
  <si>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</si>
  <si>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227</t>
  </si>
  <si>
    <t>预备费</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</si>
  <si>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</si>
  <si>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</si>
  <si>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</si>
  <si>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</si>
  <si>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</si>
  <si>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</si>
  <si>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</si>
  <si>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</si>
  <si>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</si>
  <si>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</si>
  <si>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</si>
  <si>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</si>
  <si>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</si>
  <si>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</si>
  <si>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</si>
  <si>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</si>
  <si>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</si>
  <si>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</si>
  <si>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</si>
  <si>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</si>
  <si>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</si>
  <si>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</si>
  <si>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</si>
  <si>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</si>
  <si>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</si>
  <si>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</si>
  <si>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</si>
  <si>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</si>
  <si>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</si>
  <si>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</si>
  <si>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</si>
  <si>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</si>
  <si>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</si>
  <si>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</si>
  <si>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</si>
  <si>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</si>
  <si>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</si>
  <si>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</si>
  <si>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</si>
  <si>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</si>
  <si>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</si>
  <si>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</si>
  <si>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</si>
  <si>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</si>
  <si>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</si>
  <si>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</si>
  <si>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</si>
  <si>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</si>
  <si>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</si>
  <si>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</si>
  <si>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</si>
  <si>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</si>
  <si>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</si>
  <si>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</si>
  <si>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</si>
  <si>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</si>
  <si>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</si>
  <si>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</si>
  <si>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</si>
  <si>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</si>
  <si>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</si>
  <si>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</si>
  <si>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</si>
  <si>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</si>
  <si>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</si>
  <si>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21208</t>
  </si>
  <si>
    <t>国有土地使用权出让收入安排的支出</t>
  </si>
  <si>
    <t>2120804</t>
  </si>
  <si>
    <t>农村基础设施建设支出</t>
  </si>
  <si>
    <t>2120816</t>
  </si>
  <si>
    <t>农业农村生态环境支出</t>
  </si>
  <si>
    <t>21372</t>
  </si>
  <si>
    <t>大中型水库移民后期扶持基金支出</t>
  </si>
  <si>
    <t>2137201</t>
  </si>
  <si>
    <t>移民补助</t>
  </si>
  <si>
    <t>2137299</t>
  </si>
  <si>
    <t>其他大中型水库移民后期扶持基金支出</t>
  </si>
  <si>
    <t>229</t>
  </si>
  <si>
    <t>其他支出</t>
  </si>
  <si>
    <t>22960</t>
  </si>
  <si>
    <t>彩票公益金安排的支出</t>
  </si>
  <si>
    <t>2296002</t>
  </si>
  <si>
    <t>用于社会福利的彩票公益金支出</t>
  </si>
  <si>
    <t>2296011</t>
  </si>
  <si>
    <t>用于巩固脱贫攻坚成果衔接乡村振兴的彩票公益金支出</t>
  </si>
  <si>
    <t>政府基金支出合计</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</si>
  <si>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</si>
  <si>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</si>
  <si>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</si>
  <si>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</si>
  <si>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</si>
  <si>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</si>
  <si>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</si>
  <si>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</si>
  <si>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</si>
  <si>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</si>
  <si>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</si>
  <si>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</si>
  <si>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</si>
  <si>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</si>
  <si>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</si>
  <si>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</si>
  <si>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</si>
  <si>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</si>
  <si>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</si>
  <si>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</si>
  <si>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</si>
  <si>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</si>
  <si>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</si>
  <si>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富安村</t>
  </si>
  <si>
    <t>运南村</t>
  </si>
  <si>
    <t>白钥村</t>
  </si>
  <si>
    <t>虹桥村</t>
  </si>
  <si>
    <t>三星村</t>
  </si>
  <si>
    <t>界东村</t>
  </si>
  <si>
    <t>效东村</t>
  </si>
  <si>
    <t>建垦村</t>
  </si>
  <si>
    <t>建设村</t>
  </si>
  <si>
    <t>蟠南村</t>
  </si>
  <si>
    <t>大同村</t>
  </si>
  <si>
    <t>浜东村</t>
  </si>
  <si>
    <t>浜西村</t>
  </si>
  <si>
    <t>合  计</t>
  </si>
  <si>
    <t>项目</t>
  </si>
  <si>
    <t>执行数占年初预算数的%</t>
  </si>
  <si>
    <t>因公出国（境）费</t>
  </si>
  <si>
    <t>公务接待费</t>
  </si>
  <si>
    <t>公务用车购置及运行费</t>
  </si>
  <si>
    <t>其中：公务用车购置费</t>
  </si>
  <si>
    <t xml:space="preserve">      公务用车运行费</t>
  </si>
  <si>
    <t>合计</t>
  </si>
  <si>
    <t>注：①2024年“三公”经费执行合计13.55万元，完成预算的30.27%。其中：因公出国（境）费执行数为0万元；公务接待费执行数为10.47万元，完成预算的52.34%；公务用车购置及运行费执行数为3.08万元，完成预算的20.88%。低于预算主要是因为接待和用车次数减少。</t>
  </si>
  <si>
    <t xml:space="preserve">    ②2024年因公出国（境）团组数0个，因公出国（境）0人次；公务用车购置数0辆，公务用车保有量5辆；国内公务接待1200批次，国内公务接待2600人次。</t>
  </si>
  <si>
    <t>单位：万元（列至佰元）</t>
  </si>
  <si>
    <t>无</t>
  </si>
  <si>
    <t>备注：该表无数据</t>
  </si>
  <si>
    <t>2024年政府收支执行情况的说明</t>
  </si>
  <si>
    <t>一、一般公共预算收支执行总体情况</t>
  </si>
  <si>
    <t>2024年收入执行数总计49139.46万元、支出执行数总计49139.46万元。与上年度相比，收支执行数总计减少8896.44万元，主要原因是：本年度转移支付及本级支出钧减少，围绕“过紧日子”思想，优化支出结构。</t>
  </si>
  <si>
    <t>二、一般公共预算收入执行具体情况</t>
  </si>
  <si>
    <t>2024年收入执行数合计39809.63万元，其中：一般性转移支付收入31734.7万元，专项转移支付收入8074.93万元。</t>
  </si>
  <si>
    <t>三、一般公共预算支出执行具体情况</t>
  </si>
  <si>
    <t>2024年支出执行数合计37336.61万元。其中：一般公共服务支出3268.47万元,教育支出24.58万元,科学技术支出400.23万元,文化旅游体育与传媒支出132.5万元,社会保障和就业支出15559.16万元,卫生健康支出1334.06万元,节能环保支出1543.82万元,城乡社区支出2696.89万元,农林水支出9383.11万元,交通运输支出87.24万元，商业服务业等支出2200万元，住房保障支出605.96万元，粮油物资储备支出100.58万元。</t>
  </si>
  <si>
    <t>四、预算绩效管理工作开展情况</t>
  </si>
  <si>
    <t>建设镇申报专项资金项目绩效目标55个，涉及预算单位11个，金额40447.5万元，实现绩效目标100%申报的要求。实施本乡镇绩效跟踪项目28个，涉及预算单位1个，金额29340.71万元。完成本乡镇绩效评价项目1个，涉及预算单位1个，金额97.08万元。实施预算评审项目1个，预算资金25万元，核减资金23.32万元，核减率6.72%。实施成本分析项目2个，涉及资金203.84万元，降本金额16.75万元。</t>
  </si>
  <si>
    <t>上年执行数</t>
  </si>
  <si>
    <t>本年预算数</t>
  </si>
  <si>
    <t>预算数占上年执行数%</t>
  </si>
  <si>
    <t>20699</t>
  </si>
  <si>
    <t>2069999</t>
  </si>
  <si>
    <t>政府性基金支出合计</t>
  </si>
  <si>
    <t xml:space="preserve">    利润收入</t>
  </si>
  <si>
    <t>2025年对村级财政转移支付预算表</t>
  </si>
  <si>
    <t>备注：本年“三公”经费无新增公务车</t>
  </si>
  <si>
    <t>本表无数据</t>
  </si>
  <si>
    <t>2025年政府收支预算相关情况说明</t>
  </si>
  <si>
    <t>一、一般公共预算收支预算总体情况</t>
  </si>
  <si>
    <t>2025年收入预算总计41389.88万元、支出预算总计41389.88万元。与上年年初预算数相比，收入、支出总计各减少7749.58万元。主要原因是：一是转移支付减少；二是围绕“过紧日子思想”，优化支出结构。</t>
  </si>
  <si>
    <t>二、一般公共预算收入预算具体情况</t>
  </si>
  <si>
    <t>2025年收入预算合计34321.72万元，其中：一般性转移支付收入30609.02万元，专项转移支付收入3712.7万元。</t>
  </si>
  <si>
    <t>三、一般公共预算支出预算具体情况</t>
  </si>
  <si>
    <t>2025年支出预算合计35780.86万元。其中：一般性转移支付收入27062.39万元，专项转移支付收入8718.46万元。</t>
  </si>
  <si>
    <t>四、“三公”经费预算情况说明</t>
  </si>
  <si>
    <t>2025年建设镇行政单位（含参照公务员管理的事业单位）、事业单位和其他单位用财政拨款开支的“三公”经费预算合计44.75万元。与上年年初预算持平。其中</t>
  </si>
  <si>
    <t>因公出国（境）费预算10万元，主要安排机关及下属预算单位人员的国际合作交流、重大项目洽谈、境外培训研修等的国际旅费、国外城市间交通费、住宿费、伙食费、培训费、公杂费等支出。与2024年年初预算持平。</t>
  </si>
  <si>
    <t>公务接待费预算20万元，主要安排会议、政策调研、专项检查以及团组接待交流等预算公务或开展业务所需住宿费、会场费、交通费、伙食费等支出。与2024年年初预算持平。</t>
  </si>
  <si>
    <t>公务用车购置及运行费预算14.75万元（其中，公务用车购置费0万元，公务用车运行费14.75万元），主要安排编制内公务车辆的报废更新，以及用于安排市内因公出差、公务文件交换、日常工作开展等所需公务用车燃料费、维修费、过路过桥费、保险费等支出。与2024年年初预算持平。</t>
  </si>
  <si>
    <t>五、预算绩效管理工作开展情况</t>
  </si>
  <si>
    <t>2025年，建设镇申报专项资金项目绩效目标65个，涉及预算单位8个，金额28300.06万元，实现绩效目标100%申报的要求。</t>
  </si>
</sst>
</file>

<file path=xl/styles.xml><?xml version="1.0" encoding="utf-8"?>
<styleSheet xmlns="http://schemas.openxmlformats.org/spreadsheetml/2006/main">
  <numFmts count="6">
    <numFmt numFmtId="176" formatCode="#0.00%"/>
    <numFmt numFmtId="177" formatCode="0.00_ "/>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8">
    <font>
      <sz val="11"/>
      <color indexed="8"/>
      <name val="宋体"/>
      <charset val="134"/>
    </font>
    <font>
      <sz val="11"/>
      <color indexed="8"/>
      <name val="宋体"/>
      <charset val="134"/>
      <scheme val="minor"/>
    </font>
    <font>
      <b/>
      <sz val="15"/>
      <name val="宋体"/>
      <charset val="134"/>
      <scheme val="minor"/>
    </font>
    <font>
      <b/>
      <sz val="12"/>
      <name val="宋体"/>
      <charset val="134"/>
      <scheme val="minor"/>
    </font>
    <font>
      <sz val="12"/>
      <name val="宋体"/>
      <charset val="134"/>
      <scheme val="minor"/>
    </font>
    <font>
      <sz val="12"/>
      <name val="宋体"/>
      <charset val="134"/>
    </font>
    <font>
      <sz val="11"/>
      <color indexed="8"/>
      <name val="宋体"/>
      <charset val="1"/>
      <scheme val="minor"/>
    </font>
    <font>
      <b/>
      <sz val="17"/>
      <name val="宋体"/>
      <charset val="134"/>
      <scheme val="minor"/>
    </font>
    <font>
      <sz val="11"/>
      <name val="宋体"/>
      <charset val="134"/>
      <scheme val="minor"/>
    </font>
    <font>
      <b/>
      <sz val="11"/>
      <name val="宋体"/>
      <charset val="134"/>
      <scheme val="minor"/>
    </font>
    <font>
      <sz val="10"/>
      <name val="宋体"/>
      <charset val="134"/>
      <scheme val="minor"/>
    </font>
    <font>
      <sz val="9"/>
      <name val="宋体"/>
      <charset val="134"/>
      <scheme val="minor"/>
    </font>
    <font>
      <b/>
      <sz val="10"/>
      <name val="宋体"/>
      <charset val="134"/>
      <scheme val="minor"/>
    </font>
    <font>
      <b/>
      <sz val="9"/>
      <name val="宋体"/>
      <charset val="134"/>
      <scheme val="minor"/>
    </font>
    <font>
      <sz val="9"/>
      <name val="阿里巴巴普惠体 M"/>
      <charset val="134"/>
    </font>
    <font>
      <sz val="11"/>
      <name val="宋体"/>
      <charset val="134"/>
    </font>
    <font>
      <sz val="10"/>
      <color indexed="8"/>
      <name val="宋体"/>
      <charset val="134"/>
    </font>
    <font>
      <b/>
      <sz val="9"/>
      <name val="阿里巴巴普惠体 M"/>
      <charset val="134"/>
    </font>
    <font>
      <sz val="11"/>
      <name val="SimSun"/>
      <charset val="134"/>
    </font>
    <font>
      <sz val="10"/>
      <color rgb="FF000000"/>
      <name val="SimSun"/>
      <charset val="134"/>
    </font>
    <font>
      <b/>
      <sz val="11"/>
      <name val="宋体"/>
      <charset val="134"/>
    </font>
    <font>
      <b/>
      <sz val="9"/>
      <name val="SimSun"/>
      <charset val="134"/>
    </font>
    <font>
      <b/>
      <sz val="9"/>
      <name val="宋体"/>
      <charset val="134"/>
    </font>
    <font>
      <sz val="9"/>
      <name val="SimSun"/>
      <charset val="134"/>
    </font>
    <font>
      <b/>
      <sz val="9"/>
      <color rgb="FF000000"/>
      <name val="SimSun"/>
      <charset val="134"/>
    </font>
    <font>
      <sz val="11"/>
      <color indexed="8"/>
      <name val="宋体"/>
      <charset val="134"/>
      <scheme val="major"/>
    </font>
    <font>
      <sz val="14"/>
      <name val="宋体"/>
      <charset val="134"/>
      <scheme val="major"/>
    </font>
    <font>
      <sz val="10"/>
      <name val="宋体"/>
      <charset val="134"/>
      <scheme val="major"/>
    </font>
    <font>
      <sz val="11"/>
      <color rgb="FF006100"/>
      <name val="宋体"/>
      <charset val="0"/>
      <scheme val="minor"/>
    </font>
    <font>
      <b/>
      <sz val="11"/>
      <color theme="3"/>
      <name val="宋体"/>
      <charset val="134"/>
      <scheme val="minor"/>
    </font>
    <font>
      <sz val="11"/>
      <color theme="1"/>
      <name val="宋体"/>
      <charset val="134"/>
      <scheme val="minor"/>
    </font>
    <font>
      <sz val="11"/>
      <color theme="1"/>
      <name val="宋体"/>
      <charset val="0"/>
      <scheme val="minor"/>
    </font>
    <font>
      <sz val="11"/>
      <color theme="0"/>
      <name val="宋体"/>
      <charset val="0"/>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u/>
      <sz val="11"/>
      <color rgb="FF0000FF"/>
      <name val="宋体"/>
      <charset val="0"/>
      <scheme val="minor"/>
    </font>
    <font>
      <b/>
      <sz val="15"/>
      <color theme="3"/>
      <name val="宋体"/>
      <charset val="134"/>
      <scheme val="minor"/>
    </font>
    <font>
      <sz val="11"/>
      <color rgb="FF3F3F76"/>
      <name val="宋体"/>
      <charset val="0"/>
      <scheme val="minor"/>
    </font>
    <font>
      <sz val="11"/>
      <color rgb="FFFA7D00"/>
      <name val="宋体"/>
      <charset val="0"/>
      <scheme val="minor"/>
    </font>
    <font>
      <b/>
      <sz val="18"/>
      <color theme="3"/>
      <name val="宋体"/>
      <charset val="134"/>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rgb="FF3F3F3F"/>
      <name val="宋体"/>
      <charset val="0"/>
      <scheme val="minor"/>
    </font>
    <font>
      <i/>
      <sz val="11"/>
      <color rgb="FF7F7F7F"/>
      <name val="宋体"/>
      <charset val="0"/>
      <scheme val="minor"/>
    </font>
    <font>
      <b/>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rgb="FFA5A5A5"/>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0">
    <border>
      <left/>
      <right/>
      <top/>
      <bottom/>
      <diagonal/>
    </border>
    <border>
      <left style="thin">
        <color indexed="22"/>
      </left>
      <right style="thin">
        <color indexed="22"/>
      </right>
      <top style="thin">
        <color indexed="22"/>
      </top>
      <bottom style="thin">
        <color indexed="2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30" fillId="0" borderId="0" applyFont="0" applyFill="0" applyBorder="0" applyAlignment="0" applyProtection="0">
      <alignment vertical="center"/>
    </xf>
    <xf numFmtId="0" fontId="31" fillId="12" borderId="0" applyNumberFormat="0" applyBorder="0" applyAlignment="0" applyProtection="0">
      <alignment vertical="center"/>
    </xf>
    <xf numFmtId="0" fontId="39" fillId="13" borderId="14" applyNumberFormat="0" applyAlignment="0" applyProtection="0">
      <alignment vertical="center"/>
    </xf>
    <xf numFmtId="44" fontId="30" fillId="0" borderId="0" applyFont="0" applyFill="0" applyBorder="0" applyAlignment="0" applyProtection="0">
      <alignment vertical="center"/>
    </xf>
    <xf numFmtId="41" fontId="30" fillId="0" borderId="0" applyFont="0" applyFill="0" applyBorder="0" applyAlignment="0" applyProtection="0">
      <alignment vertical="center"/>
    </xf>
    <xf numFmtId="0" fontId="31" fillId="4" borderId="0" applyNumberFormat="0" applyBorder="0" applyAlignment="0" applyProtection="0">
      <alignment vertical="center"/>
    </xf>
    <xf numFmtId="0" fontId="34" fillId="6" borderId="0" applyNumberFormat="0" applyBorder="0" applyAlignment="0" applyProtection="0">
      <alignment vertical="center"/>
    </xf>
    <xf numFmtId="43" fontId="30" fillId="0" borderId="0" applyFont="0" applyFill="0" applyBorder="0" applyAlignment="0" applyProtection="0">
      <alignment vertical="center"/>
    </xf>
    <xf numFmtId="0" fontId="32" fillId="9"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30" fillId="17" borderId="17" applyNumberFormat="0" applyFont="0" applyAlignment="0" applyProtection="0">
      <alignment vertical="center"/>
    </xf>
    <xf numFmtId="0" fontId="32" fillId="20" borderId="0" applyNumberFormat="0" applyBorder="0" applyAlignment="0" applyProtection="0">
      <alignment vertical="center"/>
    </xf>
    <xf numFmtId="0" fontId="29"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38" fillId="0" borderId="15" applyNumberFormat="0" applyFill="0" applyAlignment="0" applyProtection="0">
      <alignment vertical="center"/>
    </xf>
    <xf numFmtId="0" fontId="42" fillId="0" borderId="15" applyNumberFormat="0" applyFill="0" applyAlignment="0" applyProtection="0">
      <alignment vertical="center"/>
    </xf>
    <xf numFmtId="0" fontId="32" fillId="5" borderId="0" applyNumberFormat="0" applyBorder="0" applyAlignment="0" applyProtection="0">
      <alignment vertical="center"/>
    </xf>
    <xf numFmtId="0" fontId="29" fillId="0" borderId="12" applyNumberFormat="0" applyFill="0" applyAlignment="0" applyProtection="0">
      <alignment vertical="center"/>
    </xf>
    <xf numFmtId="0" fontId="32" fillId="22" borderId="0" applyNumberFormat="0" applyBorder="0" applyAlignment="0" applyProtection="0">
      <alignment vertical="center"/>
    </xf>
    <xf numFmtId="0" fontId="45" fillId="8" borderId="18" applyNumberFormat="0" applyAlignment="0" applyProtection="0">
      <alignment vertical="center"/>
    </xf>
    <xf numFmtId="0" fontId="36" fillId="8" borderId="14" applyNumberFormat="0" applyAlignment="0" applyProtection="0">
      <alignment vertical="center"/>
    </xf>
    <xf numFmtId="0" fontId="35" fillId="7" borderId="13" applyNumberFormat="0" applyAlignment="0" applyProtection="0">
      <alignment vertical="center"/>
    </xf>
    <xf numFmtId="0" fontId="31" fillId="23" borderId="0" applyNumberFormat="0" applyBorder="0" applyAlignment="0" applyProtection="0">
      <alignment vertical="center"/>
    </xf>
    <xf numFmtId="0" fontId="32" fillId="26" borderId="0" applyNumberFormat="0" applyBorder="0" applyAlignment="0" applyProtection="0">
      <alignment vertical="center"/>
    </xf>
    <xf numFmtId="0" fontId="40" fillId="0" borderId="16" applyNumberFormat="0" applyFill="0" applyAlignment="0" applyProtection="0">
      <alignment vertical="center"/>
    </xf>
    <xf numFmtId="0" fontId="47" fillId="0" borderId="19" applyNumberFormat="0" applyFill="0" applyAlignment="0" applyProtection="0">
      <alignment vertical="center"/>
    </xf>
    <xf numFmtId="0" fontId="28" fillId="3" borderId="0" applyNumberFormat="0" applyBorder="0" applyAlignment="0" applyProtection="0">
      <alignment vertical="center"/>
    </xf>
    <xf numFmtId="0" fontId="44" fillId="19" borderId="0" applyNumberFormat="0" applyBorder="0" applyAlignment="0" applyProtection="0">
      <alignment vertical="center"/>
    </xf>
    <xf numFmtId="0" fontId="31" fillId="27" borderId="0" applyNumberFormat="0" applyBorder="0" applyAlignment="0" applyProtection="0">
      <alignment vertical="center"/>
    </xf>
    <xf numFmtId="0" fontId="32" fillId="11"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1" fillId="25" borderId="0" applyNumberFormat="0" applyBorder="0" applyAlignment="0" applyProtection="0">
      <alignment vertical="center"/>
    </xf>
    <xf numFmtId="0" fontId="31" fillId="10" borderId="0" applyNumberFormat="0" applyBorder="0" applyAlignment="0" applyProtection="0">
      <alignment vertical="center"/>
    </xf>
    <xf numFmtId="0" fontId="32" fillId="14" borderId="0" applyNumberFormat="0" applyBorder="0" applyAlignment="0" applyProtection="0">
      <alignment vertical="center"/>
    </xf>
    <xf numFmtId="0" fontId="32" fillId="24" borderId="0" applyNumberFormat="0" applyBorder="0" applyAlignment="0" applyProtection="0">
      <alignment vertical="center"/>
    </xf>
    <xf numFmtId="0" fontId="31" fillId="18" borderId="0" applyNumberFormat="0" applyBorder="0" applyAlignment="0" applyProtection="0">
      <alignment vertical="center"/>
    </xf>
    <xf numFmtId="0" fontId="31" fillId="28" borderId="0" applyNumberFormat="0" applyBorder="0" applyAlignment="0" applyProtection="0">
      <alignment vertical="center"/>
    </xf>
    <xf numFmtId="0" fontId="32"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29" borderId="0" applyNumberFormat="0" applyBorder="0" applyAlignment="0" applyProtection="0">
      <alignment vertical="center"/>
    </xf>
    <xf numFmtId="0" fontId="32" fillId="21" borderId="0" applyNumberFormat="0" applyBorder="0" applyAlignment="0" applyProtection="0">
      <alignment vertical="center"/>
    </xf>
  </cellStyleXfs>
  <cellXfs count="111">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vertical="center"/>
    </xf>
    <xf numFmtId="0" fontId="7" fillId="0" borderId="0" xfId="0" applyFont="1" applyFill="1" applyAlignment="1">
      <alignment horizontal="center" vertical="center" wrapText="1"/>
    </xf>
    <xf numFmtId="0" fontId="8" fillId="0" borderId="0"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vertical="center" wrapText="1"/>
    </xf>
    <xf numFmtId="4" fontId="10" fillId="0" borderId="2" xfId="0" applyNumberFormat="1" applyFont="1" applyFill="1" applyBorder="1" applyAlignment="1">
      <alignment horizontal="right" vertical="center"/>
    </xf>
    <xf numFmtId="0" fontId="11" fillId="0" borderId="2" xfId="0" applyFont="1" applyFill="1" applyBorder="1" applyAlignment="1">
      <alignment vertical="center" wrapText="1"/>
    </xf>
    <xf numFmtId="0" fontId="12" fillId="0" borderId="2" xfId="0" applyFont="1" applyFill="1" applyBorder="1" applyAlignment="1">
      <alignment vertical="center" wrapText="1"/>
    </xf>
    <xf numFmtId="4" fontId="12" fillId="0" borderId="2" xfId="0" applyNumberFormat="1" applyFont="1" applyFill="1" applyBorder="1" applyAlignment="1">
      <alignment horizontal="right" vertical="center"/>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1" fillId="0" borderId="0" xfId="0" applyFont="1" applyFill="1" applyBorder="1" applyAlignment="1">
      <alignment vertical="center" wrapText="1"/>
    </xf>
    <xf numFmtId="0" fontId="7" fillId="0" borderId="0" xfId="0" applyFont="1" applyBorder="1" applyAlignment="1">
      <alignment horizontal="center" vertical="center" wrapText="1"/>
    </xf>
    <xf numFmtId="0" fontId="11" fillId="0" borderId="0" xfId="0" applyFont="1" applyBorder="1" applyAlignment="1">
      <alignment vertical="center" wrapText="1"/>
    </xf>
    <xf numFmtId="0" fontId="11" fillId="0" borderId="0" xfId="0" applyFont="1" applyBorder="1" applyAlignment="1">
      <alignment horizontal="right" vertical="center" wrapText="1"/>
    </xf>
    <xf numFmtId="0" fontId="13" fillId="0" borderId="6" xfId="0" applyFont="1" applyBorder="1" applyAlignment="1">
      <alignment horizontal="center" vertical="center" wrapText="1"/>
    </xf>
    <xf numFmtId="0" fontId="11" fillId="0" borderId="6" xfId="0" applyFont="1" applyBorder="1" applyAlignment="1">
      <alignment vertical="center" wrapText="1"/>
    </xf>
    <xf numFmtId="4" fontId="14" fillId="0" borderId="2" xfId="0" applyNumberFormat="1" applyFont="1" applyFill="1" applyBorder="1" applyAlignment="1">
      <alignment horizontal="right" vertical="center" wrapText="1"/>
    </xf>
    <xf numFmtId="177" fontId="11" fillId="0" borderId="6" xfId="0" applyNumberFormat="1" applyFont="1" applyBorder="1" applyAlignment="1">
      <alignment horizontal="right" vertical="center" wrapText="1"/>
    </xf>
    <xf numFmtId="176" fontId="14" fillId="0" borderId="2" xfId="0" applyNumberFormat="1" applyFont="1" applyFill="1" applyBorder="1" applyAlignment="1">
      <alignment horizontal="right" vertical="center" wrapText="1"/>
    </xf>
    <xf numFmtId="177" fontId="13" fillId="0" borderId="6" xfId="0" applyNumberFormat="1" applyFont="1" applyBorder="1" applyAlignment="1">
      <alignment horizontal="right" vertical="center" wrapText="1"/>
    </xf>
    <xf numFmtId="0" fontId="15" fillId="0" borderId="2" xfId="0" applyFont="1" applyFill="1" applyBorder="1" applyAlignment="1">
      <alignment vertical="center" wrapText="1"/>
    </xf>
    <xf numFmtId="4" fontId="16" fillId="0" borderId="7" xfId="0" applyNumberFormat="1" applyFont="1" applyFill="1" applyBorder="1" applyAlignment="1">
      <alignment horizontal="center" vertical="center"/>
    </xf>
    <xf numFmtId="4" fontId="5" fillId="0" borderId="2" xfId="0" applyNumberFormat="1" applyFont="1" applyFill="1" applyBorder="1" applyAlignment="1">
      <alignment horizontal="center" vertical="center" wrapText="1"/>
    </xf>
    <xf numFmtId="9" fontId="11" fillId="0" borderId="6" xfId="11" applyFont="1" applyBorder="1" applyAlignment="1">
      <alignment horizontal="center" vertical="center" wrapText="1"/>
    </xf>
    <xf numFmtId="10" fontId="11" fillId="0" borderId="6" xfId="0" applyNumberFormat="1" applyFont="1" applyBorder="1" applyAlignment="1">
      <alignment horizontal="center" vertical="center" wrapText="1"/>
    </xf>
    <xf numFmtId="0" fontId="11" fillId="0" borderId="0" xfId="0" applyFont="1" applyBorder="1" applyAlignment="1">
      <alignment horizontal="center" vertical="center" wrapText="1"/>
    </xf>
    <xf numFmtId="0" fontId="11" fillId="0" borderId="0" xfId="0" applyFont="1" applyAlignment="1">
      <alignment horizontal="justify" vertical="center" wrapText="1"/>
    </xf>
    <xf numFmtId="0" fontId="13" fillId="0" borderId="6" xfId="0" applyFont="1" applyBorder="1" applyAlignment="1">
      <alignment vertical="center" wrapText="1"/>
    </xf>
    <xf numFmtId="0" fontId="14" fillId="0" borderId="2" xfId="0" applyFont="1" applyFill="1" applyBorder="1" applyAlignment="1">
      <alignment horizontal="left" vertical="center" wrapText="1"/>
    </xf>
    <xf numFmtId="4" fontId="17" fillId="0" borderId="2" xfId="0" applyNumberFormat="1" applyFont="1" applyFill="1" applyBorder="1" applyAlignment="1">
      <alignment horizontal="right" vertical="center" wrapText="1"/>
    </xf>
    <xf numFmtId="176" fontId="17" fillId="0" borderId="2" xfId="0" applyNumberFormat="1" applyFont="1" applyFill="1" applyBorder="1" applyAlignment="1">
      <alignment horizontal="right" vertical="center" wrapText="1"/>
    </xf>
    <xf numFmtId="0" fontId="11" fillId="0" borderId="6" xfId="0" applyFont="1" applyBorder="1" applyAlignment="1">
      <alignment horizontal="left" vertical="center" wrapText="1"/>
    </xf>
    <xf numFmtId="0" fontId="13" fillId="0" borderId="6" xfId="0" applyFont="1" applyBorder="1" applyAlignment="1">
      <alignment horizontal="left" vertical="center" wrapText="1"/>
    </xf>
    <xf numFmtId="4" fontId="13" fillId="0" borderId="6" xfId="0" applyNumberFormat="1" applyFont="1" applyBorder="1" applyAlignment="1">
      <alignment horizontal="right" vertical="center" wrapText="1"/>
    </xf>
    <xf numFmtId="10" fontId="13" fillId="0" borderId="6" xfId="11" applyNumberFormat="1" applyFont="1" applyBorder="1" applyAlignment="1">
      <alignment horizontal="right" vertical="center" wrapText="1"/>
    </xf>
    <xf numFmtId="0" fontId="9" fillId="0" borderId="2" xfId="0" applyFont="1" applyFill="1" applyBorder="1" applyAlignment="1">
      <alignment vertical="center" wrapText="1"/>
    </xf>
    <xf numFmtId="4" fontId="11" fillId="0" borderId="6" xfId="0" applyNumberFormat="1" applyFont="1" applyBorder="1" applyAlignment="1">
      <alignment horizontal="right" vertical="center" wrapText="1"/>
    </xf>
    <xf numFmtId="9" fontId="11" fillId="0" borderId="6" xfId="11" applyFont="1" applyBorder="1" applyAlignment="1">
      <alignment horizontal="right" vertical="center" wrapText="1"/>
    </xf>
    <xf numFmtId="0" fontId="14" fillId="0" borderId="2" xfId="0" applyFont="1" applyFill="1" applyBorder="1" applyAlignment="1">
      <alignment vertical="center" wrapText="1"/>
    </xf>
    <xf numFmtId="10" fontId="11" fillId="0" borderId="6" xfId="11" applyNumberFormat="1" applyFont="1" applyBorder="1" applyAlignment="1">
      <alignment vertical="center" wrapText="1"/>
    </xf>
    <xf numFmtId="177" fontId="11" fillId="0" borderId="6" xfId="0" applyNumberFormat="1" applyFont="1" applyBorder="1" applyAlignment="1">
      <alignment vertical="center" wrapText="1"/>
    </xf>
    <xf numFmtId="0" fontId="7" fillId="0" borderId="0" xfId="0" applyFont="1" applyAlignment="1">
      <alignment horizontal="center" vertical="center" wrapText="1"/>
    </xf>
    <xf numFmtId="0" fontId="8" fillId="0" borderId="2" xfId="0" applyFont="1" applyFill="1" applyBorder="1" applyAlignment="1">
      <alignment vertical="center" wrapText="1"/>
    </xf>
    <xf numFmtId="0" fontId="8" fillId="0" borderId="8" xfId="0" applyFont="1" applyFill="1" applyBorder="1" applyAlignment="1">
      <alignment vertical="center" wrapText="1"/>
    </xf>
    <xf numFmtId="4" fontId="14" fillId="0" borderId="8" xfId="0" applyNumberFormat="1" applyFont="1" applyFill="1" applyBorder="1" applyAlignment="1">
      <alignment horizontal="right" vertical="center" wrapText="1"/>
    </xf>
    <xf numFmtId="176" fontId="14" fillId="0" borderId="8" xfId="0" applyNumberFormat="1" applyFont="1" applyFill="1" applyBorder="1" applyAlignment="1">
      <alignment horizontal="right" vertical="center" wrapText="1"/>
    </xf>
    <xf numFmtId="0" fontId="11" fillId="0" borderId="8" xfId="0" applyFont="1" applyFill="1" applyBorder="1" applyAlignment="1">
      <alignment vertical="center" wrapText="1"/>
    </xf>
    <xf numFmtId="0" fontId="8" fillId="0" borderId="7" xfId="0" applyFont="1" applyFill="1" applyBorder="1" applyAlignment="1">
      <alignment vertical="center" wrapText="1"/>
    </xf>
    <xf numFmtId="4" fontId="14" fillId="0" borderId="7" xfId="0" applyNumberFormat="1" applyFont="1" applyFill="1" applyBorder="1" applyAlignment="1">
      <alignment horizontal="right" vertical="center" wrapText="1"/>
    </xf>
    <xf numFmtId="176" fontId="14" fillId="0" borderId="7" xfId="0" applyNumberFormat="1" applyFont="1" applyFill="1" applyBorder="1" applyAlignment="1">
      <alignment horizontal="right" vertical="center" wrapText="1"/>
    </xf>
    <xf numFmtId="0" fontId="11" fillId="0" borderId="7" xfId="0" applyFont="1" applyFill="1" applyBorder="1" applyAlignment="1">
      <alignment vertical="center" wrapText="1"/>
    </xf>
    <xf numFmtId="0" fontId="9" fillId="0" borderId="7" xfId="0" applyFont="1" applyFill="1" applyBorder="1" applyAlignment="1">
      <alignment vertical="center" wrapText="1"/>
    </xf>
    <xf numFmtId="0" fontId="4" fillId="0" borderId="0" xfId="0" applyFont="1" applyFill="1" applyAlignment="1">
      <alignment horizontal="center" vertical="center" wrapText="1"/>
    </xf>
    <xf numFmtId="0" fontId="17" fillId="0" borderId="2" xfId="0" applyFont="1" applyFill="1" applyBorder="1" applyAlignment="1">
      <alignment horizontal="left" vertical="center" wrapText="1"/>
    </xf>
    <xf numFmtId="0" fontId="13" fillId="0" borderId="2" xfId="0" applyFont="1" applyFill="1" applyBorder="1" applyAlignment="1">
      <alignment vertical="center" wrapText="1"/>
    </xf>
    <xf numFmtId="177" fontId="11" fillId="0" borderId="6" xfId="0" applyNumberFormat="1" applyFont="1" applyFill="1" applyBorder="1" applyAlignment="1">
      <alignment vertical="center" wrapText="1"/>
    </xf>
    <xf numFmtId="10" fontId="11" fillId="0" borderId="6" xfId="0" applyNumberFormat="1" applyFont="1" applyBorder="1" applyAlignment="1">
      <alignment vertical="center" wrapText="1"/>
    </xf>
    <xf numFmtId="0" fontId="4"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8" fillId="0" borderId="0" xfId="0" applyFont="1" applyFill="1" applyBorder="1" applyAlignment="1">
      <alignment horizontal="right" vertical="center"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3" fillId="0" borderId="9" xfId="0" applyFont="1" applyBorder="1" applyAlignment="1">
      <alignment horizontal="center" vertical="center" wrapText="1"/>
    </xf>
    <xf numFmtId="177" fontId="11" fillId="0" borderId="10" xfId="0" applyNumberFormat="1" applyFont="1" applyBorder="1" applyAlignment="1">
      <alignment horizontal="right" vertical="center" wrapText="1"/>
    </xf>
    <xf numFmtId="177" fontId="11" fillId="0" borderId="7" xfId="0" applyNumberFormat="1" applyFont="1" applyBorder="1" applyAlignment="1">
      <alignment horizontal="right" vertical="center" wrapText="1"/>
    </xf>
    <xf numFmtId="10" fontId="11" fillId="0" borderId="11" xfId="11" applyNumberFormat="1" applyFont="1" applyBorder="1" applyAlignment="1">
      <alignment horizontal="right" vertical="center" wrapText="1"/>
    </xf>
    <xf numFmtId="4" fontId="19" fillId="2" borderId="7" xfId="0" applyNumberFormat="1" applyFont="1" applyFill="1" applyBorder="1" applyAlignment="1">
      <alignment horizontal="right" vertical="center" wrapText="1"/>
    </xf>
    <xf numFmtId="4" fontId="19" fillId="0" borderId="7" xfId="0" applyNumberFormat="1" applyFont="1" applyBorder="1">
      <alignment vertical="center"/>
    </xf>
    <xf numFmtId="0" fontId="20" fillId="0" borderId="2" xfId="0" applyFont="1" applyFill="1" applyBorder="1" applyAlignment="1">
      <alignment horizontal="center" vertical="center" wrapText="1"/>
    </xf>
    <xf numFmtId="9" fontId="13" fillId="0" borderId="6" xfId="0" applyNumberFormat="1" applyFont="1" applyBorder="1" applyAlignment="1">
      <alignment horizontal="center" vertical="center" wrapText="1"/>
    </xf>
    <xf numFmtId="0" fontId="21" fillId="0" borderId="2" xfId="0" applyFont="1" applyFill="1" applyBorder="1" applyAlignment="1">
      <alignment horizontal="center" vertical="center" wrapText="1"/>
    </xf>
    <xf numFmtId="0" fontId="11" fillId="0" borderId="0" xfId="0" applyFont="1" applyBorder="1" applyAlignment="1">
      <alignment horizontal="left" vertical="center" wrapText="1"/>
    </xf>
    <xf numFmtId="0" fontId="3" fillId="0" borderId="2" xfId="0" applyFont="1" applyFill="1" applyBorder="1" applyAlignment="1">
      <alignment vertical="center" wrapText="1"/>
    </xf>
    <xf numFmtId="0" fontId="4" fillId="0" borderId="2" xfId="0" applyFont="1" applyFill="1" applyBorder="1" applyAlignment="1">
      <alignment vertical="center" wrapText="1"/>
    </xf>
    <xf numFmtId="0" fontId="22" fillId="0" borderId="2" xfId="0" applyFont="1" applyFill="1" applyBorder="1" applyAlignment="1">
      <alignment vertical="center" wrapText="1"/>
    </xf>
    <xf numFmtId="0" fontId="14" fillId="0" borderId="7" xfId="0" applyFont="1" applyFill="1" applyBorder="1" applyAlignment="1">
      <alignment horizontal="left" vertical="center" wrapText="1"/>
    </xf>
    <xf numFmtId="4" fontId="11" fillId="0" borderId="6" xfId="0" applyNumberFormat="1" applyFont="1" applyBorder="1" applyAlignment="1">
      <alignment vertical="center" wrapText="1"/>
    </xf>
    <xf numFmtId="4" fontId="13" fillId="0" borderId="6" xfId="0" applyNumberFormat="1" applyFont="1" applyBorder="1" applyAlignment="1">
      <alignment vertical="center" wrapText="1"/>
    </xf>
    <xf numFmtId="9" fontId="14" fillId="0" borderId="2" xfId="11" applyFont="1" applyBorder="1" applyAlignment="1">
      <alignment vertical="center" wrapText="1"/>
    </xf>
    <xf numFmtId="177" fontId="14" fillId="0" borderId="2" xfId="0" applyNumberFormat="1" applyFont="1" applyFill="1" applyBorder="1" applyAlignment="1">
      <alignment vertical="center" wrapText="1"/>
    </xf>
    <xf numFmtId="9" fontId="11" fillId="0" borderId="6" xfId="0" applyNumberFormat="1" applyFont="1" applyBorder="1" applyAlignment="1">
      <alignment vertical="center" wrapText="1"/>
    </xf>
    <xf numFmtId="9" fontId="11" fillId="0" borderId="6" xfId="11" applyFont="1" applyBorder="1" applyAlignment="1">
      <alignment vertical="center" wrapText="1"/>
    </xf>
    <xf numFmtId="4" fontId="7" fillId="0" borderId="0" xfId="0" applyNumberFormat="1" applyFont="1" applyAlignment="1">
      <alignment horizontal="center" vertical="center" wrapText="1"/>
    </xf>
    <xf numFmtId="0" fontId="11" fillId="0" borderId="9" xfId="0" applyFont="1" applyBorder="1" applyAlignment="1">
      <alignment horizontal="left" vertical="center" wrapText="1"/>
    </xf>
    <xf numFmtId="0" fontId="13" fillId="0" borderId="7" xfId="0" applyFont="1" applyBorder="1" applyAlignment="1">
      <alignment horizontal="left" vertical="center" wrapText="1"/>
    </xf>
    <xf numFmtId="4" fontId="14" fillId="0" borderId="5" xfId="0" applyNumberFormat="1" applyFont="1" applyFill="1" applyBorder="1" applyAlignment="1">
      <alignment horizontal="right" vertical="center" wrapText="1"/>
    </xf>
    <xf numFmtId="176" fontId="14" fillId="0" borderId="3" xfId="0" applyNumberFormat="1" applyFont="1" applyFill="1" applyBorder="1" applyAlignment="1">
      <alignment horizontal="right" vertical="center" wrapText="1"/>
    </xf>
    <xf numFmtId="0" fontId="4" fillId="0" borderId="0" xfId="0" applyFont="1" applyFill="1" applyAlignment="1">
      <alignment horizontal="justify" vertical="center" wrapText="1"/>
    </xf>
    <xf numFmtId="0" fontId="17" fillId="0" borderId="2" xfId="0" applyFont="1" applyFill="1" applyBorder="1" applyAlignment="1">
      <alignment horizontal="center" vertical="center" wrapText="1"/>
    </xf>
    <xf numFmtId="0" fontId="21" fillId="0" borderId="2" xfId="0" applyFont="1" applyFill="1" applyBorder="1" applyAlignment="1">
      <alignment horizontal="left" vertical="center" wrapText="1"/>
    </xf>
    <xf numFmtId="4" fontId="21" fillId="0" borderId="2" xfId="0" applyNumberFormat="1" applyFont="1" applyFill="1" applyBorder="1" applyAlignment="1">
      <alignment vertical="center" wrapText="1"/>
    </xf>
    <xf numFmtId="0" fontId="23" fillId="0" borderId="2" xfId="0" applyFont="1" applyFill="1" applyBorder="1" applyAlignment="1">
      <alignment horizontal="left" vertical="center" wrapText="1"/>
    </xf>
    <xf numFmtId="4" fontId="23" fillId="0" borderId="2" xfId="0" applyNumberFormat="1" applyFont="1" applyFill="1" applyBorder="1" applyAlignment="1">
      <alignment vertical="center" wrapText="1"/>
    </xf>
    <xf numFmtId="4" fontId="24" fillId="0" borderId="0" xfId="0" applyNumberFormat="1" applyFont="1" applyFill="1" applyAlignment="1">
      <alignment vertical="center"/>
    </xf>
    <xf numFmtId="0" fontId="17" fillId="0" borderId="2" xfId="0" applyFont="1" applyFill="1" applyBorder="1" applyAlignment="1">
      <alignment horizontal="right" vertical="center" wrapText="1"/>
    </xf>
    <xf numFmtId="10" fontId="17" fillId="0" borderId="2" xfId="11" applyNumberFormat="1" applyFont="1" applyFill="1" applyBorder="1" applyAlignment="1">
      <alignment horizontal="right" vertical="center" wrapText="1"/>
    </xf>
    <xf numFmtId="177" fontId="17" fillId="0" borderId="2" xfId="0" applyNumberFormat="1" applyFont="1" applyFill="1" applyBorder="1" applyAlignment="1">
      <alignment horizontal="right" vertical="center" wrapText="1"/>
    </xf>
    <xf numFmtId="10" fontId="11" fillId="0" borderId="6" xfId="0" applyNumberFormat="1" applyFont="1" applyFill="1" applyBorder="1" applyAlignment="1">
      <alignment vertical="center" wrapText="1"/>
    </xf>
    <xf numFmtId="0" fontId="25" fillId="0" borderId="0" xfId="0" applyFont="1">
      <alignment vertical="center"/>
    </xf>
    <xf numFmtId="0" fontId="26" fillId="0" borderId="0" xfId="0" applyFont="1" applyBorder="1" applyAlignment="1">
      <alignment horizontal="center" vertical="center" wrapText="1"/>
    </xf>
    <xf numFmtId="0" fontId="27" fillId="0" borderId="0"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3"/>
  <sheetViews>
    <sheetView view="pageBreakPreview" zoomScaleNormal="145" zoomScaleSheetLayoutView="100" workbookViewId="0">
      <selection activeCell="A3" sqref="A3"/>
    </sheetView>
  </sheetViews>
  <sheetFormatPr defaultColWidth="10" defaultRowHeight="13.5"/>
  <cols>
    <col min="1" max="1" width="72.375" style="108" customWidth="1"/>
    <col min="2" max="2" width="9.75" style="108" customWidth="1"/>
    <col min="3" max="16384" width="10" style="108"/>
  </cols>
  <sheetData>
    <row r="1" ht="22.7" customHeight="1" spans="1:1">
      <c r="A1" s="109" t="s">
        <v>0</v>
      </c>
    </row>
    <row r="2" ht="17.1" customHeight="1" spans="1:1">
      <c r="A2" s="110"/>
    </row>
    <row r="3" ht="17.1" customHeight="1" spans="1:1">
      <c r="A3" s="110" t="s">
        <v>1</v>
      </c>
    </row>
    <row r="4" ht="17.1" customHeight="1" spans="1:1">
      <c r="A4" s="110"/>
    </row>
    <row r="5" ht="17.1" customHeight="1" spans="1:1">
      <c r="A5" s="110" t="s">
        <v>2</v>
      </c>
    </row>
    <row r="6" ht="17.1" customHeight="1" spans="1:1">
      <c r="A6" s="110" t="s">
        <v>3</v>
      </c>
    </row>
    <row r="7" ht="17.1" customHeight="1" spans="1:1">
      <c r="A7" s="110" t="s">
        <v>4</v>
      </c>
    </row>
    <row r="8" ht="17.1" customHeight="1" spans="1:1">
      <c r="A8" s="110" t="s">
        <v>5</v>
      </c>
    </row>
    <row r="9" ht="17.1" customHeight="1" spans="1:1">
      <c r="A9" s="110" t="s">
        <v>6</v>
      </c>
    </row>
    <row r="10" ht="17.1" customHeight="1" spans="1:1">
      <c r="A10" s="110" t="s">
        <v>7</v>
      </c>
    </row>
    <row r="11" ht="17.1" customHeight="1" spans="1:1">
      <c r="A11" s="110" t="s">
        <v>8</v>
      </c>
    </row>
    <row r="12" ht="17.1" customHeight="1" spans="1:1">
      <c r="A12" s="110" t="s">
        <v>9</v>
      </c>
    </row>
    <row r="13" ht="17.1" customHeight="1" spans="1:1">
      <c r="A13" s="110" t="s">
        <v>10</v>
      </c>
    </row>
    <row r="14" ht="17.1" customHeight="1" spans="1:1">
      <c r="A14" s="110" t="s">
        <v>11</v>
      </c>
    </row>
    <row r="15" ht="17.1" customHeight="1" spans="1:1">
      <c r="A15" s="110" t="s">
        <v>12</v>
      </c>
    </row>
    <row r="16" ht="17.1" customHeight="1" spans="1:1">
      <c r="A16" s="110" t="s">
        <v>13</v>
      </c>
    </row>
    <row r="17" ht="17.1" customHeight="1" spans="1:1">
      <c r="A17" s="110" t="s">
        <v>14</v>
      </c>
    </row>
    <row r="18" ht="17.1" customHeight="1" spans="1:1">
      <c r="A18" s="110" t="s">
        <v>15</v>
      </c>
    </row>
    <row r="19" ht="17.1" customHeight="1" spans="1:1">
      <c r="A19" s="110" t="s">
        <v>16</v>
      </c>
    </row>
    <row r="20" ht="17.1" customHeight="1" spans="1:1">
      <c r="A20" s="110" t="s">
        <v>17</v>
      </c>
    </row>
    <row r="21" ht="17.1" customHeight="1" spans="1:1">
      <c r="A21" s="110" t="s">
        <v>18</v>
      </c>
    </row>
    <row r="22" ht="17.1" customHeight="1" spans="1:1">
      <c r="A22" s="110" t="s">
        <v>19</v>
      </c>
    </row>
    <row r="23" ht="17.1" customHeight="1" spans="1:1">
      <c r="A23" s="110" t="s">
        <v>20</v>
      </c>
    </row>
    <row r="24" ht="17.1" customHeight="1" spans="1:1">
      <c r="A24" s="110" t="s">
        <v>21</v>
      </c>
    </row>
    <row r="25" ht="17.1" customHeight="1" spans="1:1">
      <c r="A25" s="110" t="s">
        <v>22</v>
      </c>
    </row>
    <row r="26" ht="17.1" customHeight="1" spans="1:1">
      <c r="A26" s="110" t="s">
        <v>23</v>
      </c>
    </row>
    <row r="27" ht="17.1" customHeight="1" spans="1:1">
      <c r="A27" s="110" t="s">
        <v>24</v>
      </c>
    </row>
    <row r="28" ht="17.1" customHeight="1" spans="1:1">
      <c r="A28" s="110" t="s">
        <v>25</v>
      </c>
    </row>
    <row r="29" ht="17.1" customHeight="1" spans="1:1">
      <c r="A29" s="110" t="s">
        <v>26</v>
      </c>
    </row>
    <row r="30" ht="17.1" customHeight="1" spans="1:1">
      <c r="A30" s="110" t="s">
        <v>27</v>
      </c>
    </row>
    <row r="31" ht="17.1" customHeight="1" spans="1:1">
      <c r="A31" s="110"/>
    </row>
    <row r="32" ht="17.1" customHeight="1" spans="1:1">
      <c r="A32" s="110"/>
    </row>
    <row r="33" ht="17.1" customHeight="1"/>
  </sheetData>
  <pageMargins left="1.10236220472441" right="0.31496062992126" top="0.236220472440945" bottom="0.236220472440945"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view="pageBreakPreview" zoomScaleNormal="100" zoomScaleSheetLayoutView="100" workbookViewId="0">
      <selection activeCell="F3" sqref="F3"/>
    </sheetView>
  </sheetViews>
  <sheetFormatPr defaultColWidth="10" defaultRowHeight="13.5" outlineLevelRow="6" outlineLevelCol="4"/>
  <cols>
    <col min="1" max="1" width="45.625" style="1" customWidth="1"/>
    <col min="2" max="2" width="10.75" style="1" customWidth="1"/>
    <col min="3" max="3" width="21" style="1" customWidth="1"/>
    <col min="4" max="4" width="16.875" style="1" customWidth="1"/>
    <col min="5" max="5" width="20.875" style="1" customWidth="1"/>
    <col min="6" max="6" width="9.75" style="1" customWidth="1"/>
    <col min="7" max="16384" width="10" style="1"/>
  </cols>
  <sheetData>
    <row r="1" ht="39.95" customHeight="1" spans="1:5">
      <c r="A1" s="20" t="s">
        <v>10</v>
      </c>
      <c r="B1" s="20"/>
      <c r="C1" s="20"/>
      <c r="D1" s="20"/>
      <c r="E1" s="20"/>
    </row>
    <row r="2" ht="22.7" customHeight="1" spans="1:5">
      <c r="A2" s="21"/>
      <c r="B2" s="21"/>
      <c r="C2" s="21"/>
      <c r="D2" s="21"/>
      <c r="E2" s="22" t="s">
        <v>40</v>
      </c>
    </row>
    <row r="3" ht="34.15" customHeight="1" spans="1:5">
      <c r="A3" s="23" t="s">
        <v>450</v>
      </c>
      <c r="B3" s="23" t="s">
        <v>30</v>
      </c>
      <c r="C3" s="23" t="s">
        <v>31</v>
      </c>
      <c r="D3" s="23" t="s">
        <v>32</v>
      </c>
      <c r="E3" s="23" t="s">
        <v>438</v>
      </c>
    </row>
    <row r="4" ht="25.7" customHeight="1" spans="1:5">
      <c r="A4" s="24" t="s">
        <v>454</v>
      </c>
      <c r="B4" s="24"/>
      <c r="C4" s="24"/>
      <c r="D4" s="24"/>
      <c r="E4" s="24"/>
    </row>
    <row r="5" ht="25.7" customHeight="1" spans="1:5">
      <c r="A5" s="24" t="s">
        <v>455</v>
      </c>
      <c r="B5" s="24"/>
      <c r="C5" s="24"/>
      <c r="D5" s="24"/>
      <c r="E5" s="24"/>
    </row>
    <row r="6" ht="25.7" customHeight="1" spans="1:5">
      <c r="A6" s="24"/>
      <c r="B6" s="24"/>
      <c r="C6" s="24"/>
      <c r="D6" s="24"/>
      <c r="E6" s="24"/>
    </row>
    <row r="7" ht="25.7" customHeight="1" spans="1:5">
      <c r="A7" s="24" t="s">
        <v>453</v>
      </c>
      <c r="B7" s="24"/>
      <c r="C7" s="24"/>
      <c r="D7" s="24"/>
      <c r="E7" s="24"/>
    </row>
  </sheetData>
  <mergeCells count="2">
    <mergeCell ref="A1:E1"/>
    <mergeCell ref="A7:E7"/>
  </mergeCells>
  <pageMargins left="0.314000010490417" right="0.314000010490417" top="0.236000001430511" bottom="0.236000001430511"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view="pageBreakPreview" zoomScaleNormal="100" zoomScaleSheetLayoutView="100" topLeftCell="A4" workbookViewId="0">
      <selection activeCell="E4" sqref="E4:E16"/>
    </sheetView>
  </sheetViews>
  <sheetFormatPr defaultColWidth="10" defaultRowHeight="13.5" outlineLevelCol="5"/>
  <cols>
    <col min="1" max="1" width="5.625" style="1" customWidth="1"/>
    <col min="2" max="2" width="23.625" style="1" customWidth="1"/>
    <col min="3" max="3" width="20" style="1" customWidth="1"/>
    <col min="4" max="4" width="19" style="1" customWidth="1"/>
    <col min="5" max="6" width="16.375" style="1" customWidth="1"/>
    <col min="7" max="7" width="9.75" style="1" customWidth="1"/>
    <col min="8" max="16384" width="10" style="1"/>
  </cols>
  <sheetData>
    <row r="1" ht="39.95" customHeight="1" spans="1:6">
      <c r="A1" s="20" t="s">
        <v>456</v>
      </c>
      <c r="B1" s="20"/>
      <c r="C1" s="20"/>
      <c r="D1" s="20"/>
      <c r="E1" s="20"/>
      <c r="F1" s="20"/>
    </row>
    <row r="2" ht="22.7" customHeight="1" spans="1:6">
      <c r="A2" s="21"/>
      <c r="B2" s="21"/>
      <c r="C2" s="21"/>
      <c r="D2" s="21"/>
      <c r="E2" s="21"/>
      <c r="F2" s="22" t="s">
        <v>40</v>
      </c>
    </row>
    <row r="3" ht="34.15" customHeight="1" spans="1:6">
      <c r="A3" s="23" t="s">
        <v>457</v>
      </c>
      <c r="B3" s="23" t="s">
        <v>458</v>
      </c>
      <c r="C3" s="23" t="s">
        <v>30</v>
      </c>
      <c r="D3" s="23" t="s">
        <v>31</v>
      </c>
      <c r="E3" s="23" t="s">
        <v>32</v>
      </c>
      <c r="F3" s="23" t="s">
        <v>438</v>
      </c>
    </row>
    <row r="4" ht="27.75" customHeight="1" spans="1:6">
      <c r="A4" s="78">
        <v>1</v>
      </c>
      <c r="B4" s="30" t="s">
        <v>459</v>
      </c>
      <c r="C4" s="31">
        <v>36</v>
      </c>
      <c r="D4" s="31">
        <v>36</v>
      </c>
      <c r="E4" s="31">
        <v>30</v>
      </c>
      <c r="F4" s="79">
        <f>E4/D4</f>
        <v>0.833333333333333</v>
      </c>
    </row>
    <row r="5" ht="27.75" customHeight="1" spans="1:6">
      <c r="A5" s="78">
        <v>2</v>
      </c>
      <c r="B5" s="30" t="s">
        <v>460</v>
      </c>
      <c r="C5" s="31">
        <v>36</v>
      </c>
      <c r="D5" s="31">
        <v>36</v>
      </c>
      <c r="E5" s="31">
        <v>40</v>
      </c>
      <c r="F5" s="79">
        <f t="shared" ref="F5:F17" si="0">E5/D5</f>
        <v>1.11111111111111</v>
      </c>
    </row>
    <row r="6" ht="27.75" customHeight="1" spans="1:6">
      <c r="A6" s="78">
        <v>3</v>
      </c>
      <c r="B6" s="30" t="s">
        <v>461</v>
      </c>
      <c r="C6" s="31">
        <v>36</v>
      </c>
      <c r="D6" s="31">
        <v>36</v>
      </c>
      <c r="E6" s="31">
        <v>30</v>
      </c>
      <c r="F6" s="79">
        <f t="shared" si="0"/>
        <v>0.833333333333333</v>
      </c>
    </row>
    <row r="7" ht="27.75" customHeight="1" spans="1:6">
      <c r="A7" s="78">
        <v>4</v>
      </c>
      <c r="B7" s="30" t="s">
        <v>462</v>
      </c>
      <c r="C7" s="31">
        <v>36</v>
      </c>
      <c r="D7" s="31">
        <v>36</v>
      </c>
      <c r="E7" s="31">
        <v>30</v>
      </c>
      <c r="F7" s="79">
        <f t="shared" si="0"/>
        <v>0.833333333333333</v>
      </c>
    </row>
    <row r="8" ht="27.75" customHeight="1" spans="1:6">
      <c r="A8" s="80">
        <v>5</v>
      </c>
      <c r="B8" s="30" t="s">
        <v>463</v>
      </c>
      <c r="C8" s="31">
        <v>36</v>
      </c>
      <c r="D8" s="31">
        <v>36</v>
      </c>
      <c r="E8" s="31">
        <v>40</v>
      </c>
      <c r="F8" s="79">
        <f t="shared" si="0"/>
        <v>1.11111111111111</v>
      </c>
    </row>
    <row r="9" ht="27.75" customHeight="1" spans="1:6">
      <c r="A9" s="80">
        <v>6</v>
      </c>
      <c r="B9" s="30" t="s">
        <v>464</v>
      </c>
      <c r="C9" s="31">
        <v>36</v>
      </c>
      <c r="D9" s="31">
        <v>36</v>
      </c>
      <c r="E9" s="31">
        <v>30</v>
      </c>
      <c r="F9" s="79">
        <f t="shared" si="0"/>
        <v>0.833333333333333</v>
      </c>
    </row>
    <row r="10" ht="27.75" customHeight="1" spans="1:6">
      <c r="A10" s="80">
        <v>7</v>
      </c>
      <c r="B10" s="30" t="s">
        <v>465</v>
      </c>
      <c r="C10" s="31">
        <v>36</v>
      </c>
      <c r="D10" s="31">
        <v>36</v>
      </c>
      <c r="E10" s="31">
        <v>35</v>
      </c>
      <c r="F10" s="79">
        <f t="shared" si="0"/>
        <v>0.972222222222222</v>
      </c>
    </row>
    <row r="11" ht="27.75" customHeight="1" spans="1:6">
      <c r="A11" s="80">
        <v>8</v>
      </c>
      <c r="B11" s="30" t="s">
        <v>466</v>
      </c>
      <c r="C11" s="31">
        <v>36</v>
      </c>
      <c r="D11" s="31">
        <v>36</v>
      </c>
      <c r="E11" s="31">
        <v>35</v>
      </c>
      <c r="F11" s="79">
        <f t="shared" si="0"/>
        <v>0.972222222222222</v>
      </c>
    </row>
    <row r="12" ht="27.75" customHeight="1" spans="1:6">
      <c r="A12" s="80">
        <v>9</v>
      </c>
      <c r="B12" s="30" t="s">
        <v>467</v>
      </c>
      <c r="C12" s="31">
        <v>36</v>
      </c>
      <c r="D12" s="31">
        <v>36</v>
      </c>
      <c r="E12" s="31">
        <v>35</v>
      </c>
      <c r="F12" s="79">
        <f t="shared" si="0"/>
        <v>0.972222222222222</v>
      </c>
    </row>
    <row r="13" ht="27.75" customHeight="1" spans="1:6">
      <c r="A13" s="80">
        <v>10</v>
      </c>
      <c r="B13" s="30" t="s">
        <v>468</v>
      </c>
      <c r="C13" s="31">
        <v>36</v>
      </c>
      <c r="D13" s="31">
        <v>36</v>
      </c>
      <c r="E13" s="31">
        <v>40</v>
      </c>
      <c r="F13" s="79">
        <f t="shared" si="0"/>
        <v>1.11111111111111</v>
      </c>
    </row>
    <row r="14" ht="27.75" customHeight="1" spans="1:6">
      <c r="A14" s="80">
        <v>11</v>
      </c>
      <c r="B14" s="30" t="s">
        <v>469</v>
      </c>
      <c r="C14" s="31">
        <v>36</v>
      </c>
      <c r="D14" s="31">
        <v>36</v>
      </c>
      <c r="E14" s="31">
        <v>35</v>
      </c>
      <c r="F14" s="79">
        <f t="shared" si="0"/>
        <v>0.972222222222222</v>
      </c>
    </row>
    <row r="15" ht="27.75" customHeight="1" spans="1:6">
      <c r="A15" s="80">
        <v>12</v>
      </c>
      <c r="B15" s="30" t="s">
        <v>470</v>
      </c>
      <c r="C15" s="31">
        <v>36</v>
      </c>
      <c r="D15" s="31">
        <v>36</v>
      </c>
      <c r="E15" s="31">
        <v>35</v>
      </c>
      <c r="F15" s="79">
        <f t="shared" si="0"/>
        <v>0.972222222222222</v>
      </c>
    </row>
    <row r="16" ht="27.75" customHeight="1" spans="1:6">
      <c r="A16" s="80">
        <v>13</v>
      </c>
      <c r="B16" s="30" t="s">
        <v>471</v>
      </c>
      <c r="C16" s="31">
        <v>36</v>
      </c>
      <c r="D16" s="31">
        <v>36</v>
      </c>
      <c r="E16" s="31">
        <v>40</v>
      </c>
      <c r="F16" s="79">
        <f t="shared" si="0"/>
        <v>1.11111111111111</v>
      </c>
    </row>
    <row r="17" ht="27.75" customHeight="1" spans="1:6">
      <c r="A17" s="23">
        <v>14</v>
      </c>
      <c r="B17" s="80" t="s">
        <v>472</v>
      </c>
      <c r="C17" s="31">
        <f>SUM(C4:C16)</f>
        <v>468</v>
      </c>
      <c r="D17" s="31">
        <f>SUM(D4:D16)</f>
        <v>468</v>
      </c>
      <c r="E17" s="31">
        <f>SUM(E4:E16)</f>
        <v>455</v>
      </c>
      <c r="F17" s="79">
        <f t="shared" si="0"/>
        <v>0.972222222222222</v>
      </c>
    </row>
  </sheetData>
  <mergeCells count="1">
    <mergeCell ref="A1:F1"/>
  </mergeCells>
  <pageMargins left="0.314000010490417" right="0.314000010490417" top="0.236000001430511" bottom="0.236000001430511" header="0" footer="0"/>
  <pageSetup paperSize="9" scale="82"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view="pageBreakPreview" zoomScaleNormal="100" zoomScaleSheetLayoutView="100" workbookViewId="0">
      <pane ySplit="3" topLeftCell="A4" activePane="bottomLeft" state="frozen"/>
      <selection/>
      <selection pane="bottomLeft" activeCell="C17" sqref="C17"/>
    </sheetView>
  </sheetViews>
  <sheetFormatPr defaultColWidth="10" defaultRowHeight="13.5" outlineLevelCol="3"/>
  <cols>
    <col min="1" max="1" width="26.125" style="1" customWidth="1"/>
    <col min="2" max="4" width="24.625" style="1" customWidth="1"/>
    <col min="5" max="5" width="9.75" style="1" customWidth="1"/>
    <col min="6" max="16384" width="10" style="1"/>
  </cols>
  <sheetData>
    <row r="1" ht="39.95" customHeight="1" spans="1:4">
      <c r="A1" s="20" t="s">
        <v>12</v>
      </c>
      <c r="B1" s="20"/>
      <c r="C1" s="20"/>
      <c r="D1" s="20"/>
    </row>
    <row r="2" ht="22.7" customHeight="1" spans="1:4">
      <c r="A2" s="21"/>
      <c r="B2" s="21"/>
      <c r="C2" s="21"/>
      <c r="D2" s="22" t="s">
        <v>40</v>
      </c>
    </row>
    <row r="3" ht="34.15" customHeight="1" spans="1:4">
      <c r="A3" s="23" t="s">
        <v>473</v>
      </c>
      <c r="B3" s="23" t="s">
        <v>30</v>
      </c>
      <c r="C3" s="72" t="s">
        <v>32</v>
      </c>
      <c r="D3" s="23" t="s">
        <v>474</v>
      </c>
    </row>
    <row r="4" ht="25.7" customHeight="1" spans="1:4">
      <c r="A4" s="24" t="s">
        <v>475</v>
      </c>
      <c r="B4" s="73">
        <v>10</v>
      </c>
      <c r="C4" s="74">
        <v>0</v>
      </c>
      <c r="D4" s="75">
        <f>C4/B4</f>
        <v>0</v>
      </c>
    </row>
    <row r="5" ht="25.7" customHeight="1" spans="1:4">
      <c r="A5" s="24" t="s">
        <v>476</v>
      </c>
      <c r="B5" s="73">
        <v>20</v>
      </c>
      <c r="C5" s="76">
        <v>10.4675</v>
      </c>
      <c r="D5" s="75">
        <f>C5/B5</f>
        <v>0.523375</v>
      </c>
    </row>
    <row r="6" ht="25.7" customHeight="1" spans="1:4">
      <c r="A6" s="24" t="s">
        <v>477</v>
      </c>
      <c r="B6" s="73">
        <v>14.75</v>
      </c>
      <c r="C6" s="77">
        <v>3.079324</v>
      </c>
      <c r="D6" s="75">
        <f>C6/B6</f>
        <v>0.208767728813559</v>
      </c>
    </row>
    <row r="7" ht="25.7" customHeight="1" spans="1:4">
      <c r="A7" s="24" t="s">
        <v>478</v>
      </c>
      <c r="B7" s="73">
        <v>0</v>
      </c>
      <c r="C7" s="74">
        <v>0</v>
      </c>
      <c r="D7" s="75">
        <v>0</v>
      </c>
    </row>
    <row r="8" ht="25.7" customHeight="1" spans="1:4">
      <c r="A8" s="24" t="s">
        <v>479</v>
      </c>
      <c r="B8" s="73">
        <v>14.75</v>
      </c>
      <c r="C8" s="77">
        <v>3.079324</v>
      </c>
      <c r="D8" s="75">
        <f>C8/B8</f>
        <v>0.208767728813559</v>
      </c>
    </row>
    <row r="9" ht="25.7" customHeight="1" spans="1:4">
      <c r="A9" s="23" t="s">
        <v>480</v>
      </c>
      <c r="B9" s="28">
        <f>B4+B5+B6</f>
        <v>44.75</v>
      </c>
      <c r="C9" s="28">
        <f>C4+C5+C6</f>
        <v>13.546824</v>
      </c>
      <c r="D9" s="75">
        <f>C9/B9</f>
        <v>0.302722324022346</v>
      </c>
    </row>
    <row r="10" ht="51" customHeight="1" spans="1:4">
      <c r="A10" s="66" t="s">
        <v>481</v>
      </c>
      <c r="B10" s="66"/>
      <c r="C10" s="66"/>
      <c r="D10" s="66"/>
    </row>
    <row r="11" ht="36" customHeight="1" spans="1:4">
      <c r="A11" s="66" t="s">
        <v>482</v>
      </c>
      <c r="B11" s="66"/>
      <c r="C11" s="66"/>
      <c r="D11" s="66"/>
    </row>
  </sheetData>
  <mergeCells count="3">
    <mergeCell ref="A1:D1"/>
    <mergeCell ref="A10:D10"/>
    <mergeCell ref="A11:D11"/>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3"/>
  <sheetViews>
    <sheetView view="pageBreakPreview" zoomScaleNormal="100" zoomScaleSheetLayoutView="100" workbookViewId="0">
      <selection activeCell="C25" sqref="C25"/>
    </sheetView>
  </sheetViews>
  <sheetFormatPr defaultColWidth="10" defaultRowHeight="13.5" outlineLevelCol="3"/>
  <cols>
    <col min="1" max="1" width="5.83333333333333" style="6" customWidth="1"/>
    <col min="2" max="2" width="27.55" style="6" customWidth="1"/>
    <col min="3" max="3" width="23.8833333333333" style="6" customWidth="1"/>
    <col min="4" max="4" width="25.2416666666667" style="6" customWidth="1"/>
    <col min="5" max="16383" width="10" style="6"/>
    <col min="16384" max="16384" width="10" style="1"/>
  </cols>
  <sheetData>
    <row r="1" s="6" customFormat="1" ht="32.4" customHeight="1" spans="1:4">
      <c r="A1" s="67" t="s">
        <v>13</v>
      </c>
      <c r="B1" s="67"/>
      <c r="C1" s="67"/>
      <c r="D1" s="67"/>
    </row>
    <row r="2" s="6" customFormat="1" ht="18.8" customHeight="1" spans="1:4">
      <c r="A2" s="8"/>
      <c r="B2" s="8"/>
      <c r="C2" s="68" t="s">
        <v>483</v>
      </c>
      <c r="D2" s="68"/>
    </row>
    <row r="3" s="6" customFormat="1" ht="24.85" customHeight="1" spans="1:4">
      <c r="A3" s="9" t="s">
        <v>457</v>
      </c>
      <c r="B3" s="9" t="s">
        <v>473</v>
      </c>
      <c r="C3" s="9" t="s">
        <v>30</v>
      </c>
      <c r="D3" s="9" t="s">
        <v>32</v>
      </c>
    </row>
    <row r="4" s="6" customFormat="1" ht="16.55" customHeight="1" spans="1:4">
      <c r="A4" s="10"/>
      <c r="B4" s="11" t="s">
        <v>484</v>
      </c>
      <c r="C4" s="12"/>
      <c r="D4" s="12"/>
    </row>
    <row r="5" s="6" customFormat="1" ht="16.55" customHeight="1" spans="1:4">
      <c r="A5" s="10"/>
      <c r="B5" s="11"/>
      <c r="C5" s="12"/>
      <c r="D5" s="12"/>
    </row>
    <row r="6" s="6" customFormat="1" ht="16.55" customHeight="1" spans="1:4">
      <c r="A6" s="10"/>
      <c r="B6" s="11"/>
      <c r="C6" s="12"/>
      <c r="D6" s="12"/>
    </row>
    <row r="7" s="6" customFormat="1" ht="16.55" customHeight="1" spans="1:4">
      <c r="A7" s="10"/>
      <c r="B7" s="11"/>
      <c r="C7" s="12"/>
      <c r="D7" s="12"/>
    </row>
    <row r="8" s="6" customFormat="1" ht="16.55" customHeight="1" spans="1:4">
      <c r="A8" s="10"/>
      <c r="B8" s="11"/>
      <c r="C8" s="12"/>
      <c r="D8" s="12"/>
    </row>
    <row r="9" s="6" customFormat="1" ht="16.55" customHeight="1" spans="1:4">
      <c r="A9" s="10"/>
      <c r="B9" s="11"/>
      <c r="C9" s="12"/>
      <c r="D9" s="12"/>
    </row>
    <row r="10" s="6" customFormat="1" ht="16.55" customHeight="1" spans="1:4">
      <c r="A10" s="10"/>
      <c r="B10" s="11"/>
      <c r="C10" s="12"/>
      <c r="D10" s="12"/>
    </row>
    <row r="11" s="6" customFormat="1" ht="16.55" customHeight="1" spans="1:4">
      <c r="A11" s="10"/>
      <c r="B11" s="11"/>
      <c r="C11" s="12"/>
      <c r="D11" s="12"/>
    </row>
    <row r="12" s="6" customFormat="1" ht="16.55" customHeight="1" spans="1:4">
      <c r="A12" s="10"/>
      <c r="B12" s="11"/>
      <c r="C12" s="12"/>
      <c r="D12" s="12"/>
    </row>
    <row r="13" s="6" customFormat="1" ht="16.55" customHeight="1" spans="1:4">
      <c r="A13" s="10"/>
      <c r="B13" s="11"/>
      <c r="C13" s="12"/>
      <c r="D13" s="12"/>
    </row>
    <row r="14" s="6" customFormat="1" ht="16.55" customHeight="1" spans="1:4">
      <c r="A14" s="10"/>
      <c r="B14" s="11"/>
      <c r="C14" s="12"/>
      <c r="D14" s="12"/>
    </row>
    <row r="15" s="6" customFormat="1" ht="16.55" customHeight="1" spans="1:4">
      <c r="A15" s="10"/>
      <c r="B15" s="11"/>
      <c r="C15" s="12"/>
      <c r="D15" s="12"/>
    </row>
    <row r="16" s="6" customFormat="1" ht="16.55" customHeight="1" spans="1:4">
      <c r="A16" s="10"/>
      <c r="B16" s="11"/>
      <c r="C16" s="12"/>
      <c r="D16" s="12"/>
    </row>
    <row r="17" s="6" customFormat="1" ht="16.55" customHeight="1" spans="1:4">
      <c r="A17" s="10"/>
      <c r="B17" s="11"/>
      <c r="C17" s="12"/>
      <c r="D17" s="12"/>
    </row>
    <row r="18" s="6" customFormat="1" ht="16.55" customHeight="1" spans="1:4">
      <c r="A18" s="10"/>
      <c r="B18" s="11"/>
      <c r="C18" s="12"/>
      <c r="D18" s="12"/>
    </row>
    <row r="19" s="6" customFormat="1" ht="16.55" customHeight="1" spans="1:4">
      <c r="A19" s="10"/>
      <c r="B19" s="11"/>
      <c r="C19" s="12"/>
      <c r="D19" s="12"/>
    </row>
    <row r="20" s="6" customFormat="1" ht="16.55" customHeight="1" spans="1:4">
      <c r="A20" s="10"/>
      <c r="B20" s="11"/>
      <c r="C20" s="12"/>
      <c r="D20" s="12"/>
    </row>
    <row r="21" s="6" customFormat="1" ht="16.55" customHeight="1" spans="1:4">
      <c r="A21" s="10"/>
      <c r="B21" s="11"/>
      <c r="C21" s="12"/>
      <c r="D21" s="12"/>
    </row>
    <row r="22" s="6" customFormat="1" ht="16.55" customHeight="1" spans="1:4">
      <c r="A22" s="10"/>
      <c r="B22" s="11"/>
      <c r="C22" s="12"/>
      <c r="D22" s="12"/>
    </row>
    <row r="23" s="6" customFormat="1" ht="16.55" customHeight="1" spans="1:4">
      <c r="A23" s="10"/>
      <c r="B23" s="11"/>
      <c r="C23" s="12"/>
      <c r="D23" s="12"/>
    </row>
    <row r="24" s="6" customFormat="1" ht="16.55" customHeight="1" spans="1:4">
      <c r="A24" s="10"/>
      <c r="B24" s="11"/>
      <c r="C24" s="12"/>
      <c r="D24" s="12"/>
    </row>
    <row r="25" s="6" customFormat="1" ht="16.55" customHeight="1" spans="1:4">
      <c r="A25" s="10"/>
      <c r="B25" s="11"/>
      <c r="C25" s="12"/>
      <c r="D25" s="12"/>
    </row>
    <row r="26" s="6" customFormat="1" ht="16.55" customHeight="1" spans="1:4">
      <c r="A26" s="10"/>
      <c r="B26" s="11"/>
      <c r="C26" s="12"/>
      <c r="D26" s="12"/>
    </row>
    <row r="27" s="6" customFormat="1" ht="16.55" customHeight="1" spans="1:4">
      <c r="A27" s="10"/>
      <c r="B27" s="11"/>
      <c r="C27" s="12"/>
      <c r="D27" s="12"/>
    </row>
    <row r="28" s="6" customFormat="1" ht="16.55" customHeight="1" spans="1:4">
      <c r="A28" s="10"/>
      <c r="B28" s="11"/>
      <c r="C28" s="12"/>
      <c r="D28" s="12"/>
    </row>
    <row r="29" s="6" customFormat="1" ht="16.55" customHeight="1" spans="1:4">
      <c r="A29" s="10"/>
      <c r="B29" s="11"/>
      <c r="C29" s="12"/>
      <c r="D29" s="12"/>
    </row>
    <row r="30" s="6" customFormat="1" ht="16.55" customHeight="1" spans="1:4">
      <c r="A30" s="10"/>
      <c r="B30" s="14" t="s">
        <v>480</v>
      </c>
      <c r="C30" s="12"/>
      <c r="D30" s="12"/>
    </row>
    <row r="31" s="6" customFormat="1" ht="16.55" customHeight="1" spans="1:4">
      <c r="A31" s="69" t="s">
        <v>485</v>
      </c>
      <c r="B31" s="70"/>
      <c r="C31" s="70"/>
      <c r="D31" s="71"/>
    </row>
    <row r="32" s="6" customFormat="1" ht="14.3" customHeight="1"/>
    <row r="33" s="6" customFormat="1" ht="14.3" customHeight="1" spans="3:3">
      <c r="C33" s="19"/>
    </row>
  </sheetData>
  <mergeCells count="4">
    <mergeCell ref="A1:D1"/>
    <mergeCell ref="A2:B2"/>
    <mergeCell ref="C2:D2"/>
    <mergeCell ref="A31:D31"/>
  </mergeCells>
  <pageMargins left="0.75" right="0.75" top="1" bottom="1" header="0.5" footer="0.5"/>
  <pageSetup paperSize="9" scale="87"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9"/>
  <sheetViews>
    <sheetView view="pageBreakPreview" zoomScaleNormal="100" zoomScaleSheetLayoutView="100" workbookViewId="0">
      <selection activeCell="B10" sqref="B10"/>
    </sheetView>
  </sheetViews>
  <sheetFormatPr defaultColWidth="10" defaultRowHeight="13.5"/>
  <cols>
    <col min="1" max="1" width="132.125" style="1" customWidth="1"/>
    <col min="2" max="16384" width="10" style="1"/>
  </cols>
  <sheetData>
    <row r="1" ht="39" customHeight="1" spans="1:1">
      <c r="A1" s="20" t="s">
        <v>486</v>
      </c>
    </row>
    <row r="2" ht="27" customHeight="1" spans="1:1">
      <c r="A2" s="3" t="s">
        <v>487</v>
      </c>
    </row>
    <row r="3" ht="33" customHeight="1" spans="1:1">
      <c r="A3" s="4" t="s">
        <v>488</v>
      </c>
    </row>
    <row r="4" ht="26" customHeight="1" spans="1:1">
      <c r="A4" s="3" t="s">
        <v>489</v>
      </c>
    </row>
    <row r="5" ht="34" customHeight="1" spans="1:1">
      <c r="A5" s="4" t="s">
        <v>490</v>
      </c>
    </row>
    <row r="6" ht="26" customHeight="1" spans="1:1">
      <c r="A6" s="3" t="s">
        <v>491</v>
      </c>
    </row>
    <row r="7" ht="60" customHeight="1" spans="1:1">
      <c r="A7" s="4" t="s">
        <v>492</v>
      </c>
    </row>
    <row r="8" ht="28" customHeight="1" spans="1:1">
      <c r="A8" s="3" t="s">
        <v>493</v>
      </c>
    </row>
    <row r="9" ht="60" customHeight="1" spans="1:1">
      <c r="A9" s="66" t="s">
        <v>494</v>
      </c>
    </row>
  </sheetData>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tabSelected="1" view="pageBreakPreview" zoomScaleNormal="100" zoomScaleSheetLayoutView="100" workbookViewId="0">
      <selection activeCell="C25" sqref="C25"/>
    </sheetView>
  </sheetViews>
  <sheetFormatPr defaultColWidth="10" defaultRowHeight="13.5" outlineLevelCol="3"/>
  <cols>
    <col min="1" max="1" width="24.125" style="1" customWidth="1"/>
    <col min="2" max="4" width="18.5" style="1" customWidth="1"/>
    <col min="5" max="5" width="9.75" style="1" customWidth="1"/>
    <col min="6" max="16384" width="10" style="1"/>
  </cols>
  <sheetData>
    <row r="1" ht="39.95" customHeight="1" spans="1:4">
      <c r="A1" s="20" t="s">
        <v>15</v>
      </c>
      <c r="B1" s="20"/>
      <c r="C1" s="20"/>
      <c r="D1" s="20"/>
    </row>
    <row r="2" ht="22.7" customHeight="1" spans="1:4">
      <c r="A2" s="21"/>
      <c r="B2" s="21"/>
      <c r="C2" s="21"/>
      <c r="D2" s="22" t="s">
        <v>28</v>
      </c>
    </row>
    <row r="3" ht="34.15" customHeight="1" spans="1:4">
      <c r="A3" s="23" t="s">
        <v>29</v>
      </c>
      <c r="B3" s="23" t="s">
        <v>495</v>
      </c>
      <c r="C3" s="23" t="s">
        <v>496</v>
      </c>
      <c r="D3" s="23" t="s">
        <v>497</v>
      </c>
    </row>
    <row r="4" ht="25.7" customHeight="1" spans="1:4">
      <c r="A4" s="24" t="s">
        <v>34</v>
      </c>
      <c r="B4" s="64">
        <f>27000+4734.7</f>
        <v>31734.7</v>
      </c>
      <c r="C4" s="24">
        <f>25000+5609.02</f>
        <v>30609.02</v>
      </c>
      <c r="D4" s="65">
        <f>C4/B4</f>
        <v>0.964528418418955</v>
      </c>
    </row>
    <row r="5" ht="25.7" customHeight="1" spans="1:4">
      <c r="A5" s="24" t="s">
        <v>35</v>
      </c>
      <c r="B5" s="64">
        <v>15793.811492</v>
      </c>
      <c r="C5" s="24">
        <v>3712.7</v>
      </c>
      <c r="D5" s="65">
        <f>C5/B5</f>
        <v>0.235073085548766</v>
      </c>
    </row>
    <row r="6" ht="25.7" customHeight="1" spans="1:4">
      <c r="A6" s="24"/>
      <c r="B6" s="47"/>
      <c r="C6" s="24"/>
      <c r="D6" s="65"/>
    </row>
    <row r="7" ht="25.7" customHeight="1" spans="1:4">
      <c r="A7" s="44" t="s">
        <v>36</v>
      </c>
      <c r="B7" s="64">
        <f>B4+B5</f>
        <v>47528.511492</v>
      </c>
      <c r="C7" s="64">
        <f>C4+C5</f>
        <v>34321.72</v>
      </c>
      <c r="D7" s="65">
        <f>C7/B7</f>
        <v>0.722129074161665</v>
      </c>
    </row>
    <row r="8" ht="25.7" customHeight="1" spans="1:4">
      <c r="A8" s="44" t="s">
        <v>37</v>
      </c>
      <c r="B8" s="64"/>
      <c r="C8" s="49">
        <v>5005.763633</v>
      </c>
      <c r="D8" s="65"/>
    </row>
    <row r="9" ht="25.7" customHeight="1" spans="1:4">
      <c r="A9" s="44" t="s">
        <v>38</v>
      </c>
      <c r="B9" s="49">
        <v>1610.952908</v>
      </c>
      <c r="C9" s="49">
        <v>2062.394105</v>
      </c>
      <c r="D9" s="65">
        <f>C9/B9</f>
        <v>1.28023239832657</v>
      </c>
    </row>
    <row r="10" ht="25.7" customHeight="1" spans="1:4">
      <c r="A10" s="44"/>
      <c r="B10" s="24"/>
      <c r="C10" s="24"/>
      <c r="D10" s="65"/>
    </row>
    <row r="11" ht="25.7" customHeight="1" spans="1:4">
      <c r="A11" s="44" t="s">
        <v>39</v>
      </c>
      <c r="B11" s="49">
        <f>B7+B9</f>
        <v>49139.4644</v>
      </c>
      <c r="C11" s="49">
        <f>C7+C8+C9</f>
        <v>41389.877738</v>
      </c>
      <c r="D11" s="48">
        <f>C11/B11</f>
        <v>0.842294034812476</v>
      </c>
    </row>
  </sheetData>
  <mergeCells count="1">
    <mergeCell ref="A1:D1"/>
  </mergeCells>
  <pageMargins left="0.314000010490417" right="0.314000010490417" top="0.236000001430511" bottom="0.236000001430511"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2"/>
  <sheetViews>
    <sheetView view="pageBreakPreview" zoomScaleNormal="100" zoomScaleSheetLayoutView="100" workbookViewId="0">
      <pane ySplit="3" topLeftCell="A142" activePane="bottomLeft" state="frozen"/>
      <selection/>
      <selection pane="bottomLeft" activeCell="D151" sqref="D151"/>
    </sheetView>
  </sheetViews>
  <sheetFormatPr defaultColWidth="10" defaultRowHeight="13.5" outlineLevelCol="5"/>
  <cols>
    <col min="1" max="1" width="10" style="1"/>
    <col min="2" max="2" width="40" style="1" customWidth="1"/>
    <col min="3" max="4" width="16.375" style="1" customWidth="1"/>
    <col min="5" max="5" width="17.5" style="1" customWidth="1"/>
    <col min="6" max="16384" width="10" style="1"/>
  </cols>
  <sheetData>
    <row r="1" ht="39.95" customHeight="1" spans="2:5">
      <c r="B1" s="20" t="s">
        <v>16</v>
      </c>
      <c r="C1" s="20"/>
      <c r="D1" s="20"/>
      <c r="E1" s="20"/>
    </row>
    <row r="2" ht="22.7" customHeight="1" spans="2:5">
      <c r="B2" s="21"/>
      <c r="C2" s="21"/>
      <c r="D2" s="21"/>
      <c r="E2" s="22" t="s">
        <v>40</v>
      </c>
    </row>
    <row r="3" ht="34.15" customHeight="1" spans="1:5">
      <c r="A3" s="23" t="s">
        <v>41</v>
      </c>
      <c r="B3" s="23" t="s">
        <v>42</v>
      </c>
      <c r="C3" s="23" t="s">
        <v>495</v>
      </c>
      <c r="D3" s="23" t="s">
        <v>496</v>
      </c>
      <c r="E3" s="23" t="s">
        <v>497</v>
      </c>
    </row>
    <row r="4" s="6" customFormat="1" ht="25.6" customHeight="1" spans="1:5">
      <c r="A4" s="37" t="s">
        <v>43</v>
      </c>
      <c r="B4" s="37" t="s">
        <v>44</v>
      </c>
      <c r="C4" s="38">
        <v>3268.467343</v>
      </c>
      <c r="D4" s="38">
        <v>3755.359756</v>
      </c>
      <c r="E4" s="39">
        <v>1.1489665833874</v>
      </c>
    </row>
    <row r="5" s="6" customFormat="1" ht="25.6" customHeight="1" spans="1:5">
      <c r="A5" s="37" t="s">
        <v>45</v>
      </c>
      <c r="B5" s="37" t="s">
        <v>46</v>
      </c>
      <c r="C5" s="25">
        <v>18.9516</v>
      </c>
      <c r="D5" s="25">
        <v>20.56</v>
      </c>
      <c r="E5" s="27">
        <v>1.08486882374048</v>
      </c>
    </row>
    <row r="6" s="6" customFormat="1" ht="25.6" customHeight="1" spans="1:5">
      <c r="A6" s="37" t="s">
        <v>47</v>
      </c>
      <c r="B6" s="37" t="s">
        <v>48</v>
      </c>
      <c r="C6" s="25">
        <v>18.9516</v>
      </c>
      <c r="D6" s="25">
        <v>20.56</v>
      </c>
      <c r="E6" s="27">
        <v>1.08486882374048</v>
      </c>
    </row>
    <row r="7" s="6" customFormat="1" ht="25.6" customHeight="1" spans="1:5">
      <c r="A7" s="37" t="s">
        <v>49</v>
      </c>
      <c r="B7" s="37" t="s">
        <v>50</v>
      </c>
      <c r="C7" s="25">
        <v>1931.266327</v>
      </c>
      <c r="D7" s="25">
        <v>2218.816</v>
      </c>
      <c r="E7" s="27">
        <v>1.14889177581565</v>
      </c>
    </row>
    <row r="8" s="6" customFormat="1" ht="25.6" customHeight="1" spans="1:5">
      <c r="A8" s="37" t="s">
        <v>51</v>
      </c>
      <c r="B8" s="37" t="s">
        <v>52</v>
      </c>
      <c r="C8" s="25">
        <v>1906.366327</v>
      </c>
      <c r="D8" s="25">
        <v>2197.816</v>
      </c>
      <c r="E8" s="27">
        <v>1.15288230224809</v>
      </c>
    </row>
    <row r="9" s="6" customFormat="1" ht="25.6" customHeight="1" spans="1:5">
      <c r="A9" s="37" t="s">
        <v>53</v>
      </c>
      <c r="B9" s="37" t="s">
        <v>54</v>
      </c>
      <c r="C9" s="25">
        <v>24.9</v>
      </c>
      <c r="D9" s="25">
        <v>21</v>
      </c>
      <c r="E9" s="27">
        <v>0.843373493975904</v>
      </c>
    </row>
    <row r="10" s="6" customFormat="1" ht="25.6" customHeight="1" spans="1:5">
      <c r="A10" s="37" t="s">
        <v>55</v>
      </c>
      <c r="B10" s="37" t="s">
        <v>56</v>
      </c>
      <c r="C10" s="25">
        <v>22.9741</v>
      </c>
      <c r="D10" s="25">
        <v>29</v>
      </c>
      <c r="E10" s="27">
        <v>1.26229101466434</v>
      </c>
    </row>
    <row r="11" s="6" customFormat="1" ht="25.6" customHeight="1" spans="1:5">
      <c r="A11" s="37" t="s">
        <v>59</v>
      </c>
      <c r="B11" s="37" t="s">
        <v>60</v>
      </c>
      <c r="C11" s="25">
        <v>22.7941</v>
      </c>
      <c r="D11" s="25">
        <v>29</v>
      </c>
      <c r="E11" s="27">
        <v>1.27225904949088</v>
      </c>
    </row>
    <row r="12" s="6" customFormat="1" ht="25.6" customHeight="1" spans="1:5">
      <c r="A12" s="37" t="s">
        <v>61</v>
      </c>
      <c r="B12" s="37" t="s">
        <v>62</v>
      </c>
      <c r="C12" s="25">
        <v>198.573391</v>
      </c>
      <c r="D12" s="25">
        <v>49.5</v>
      </c>
      <c r="E12" s="27">
        <v>0.249278111990342</v>
      </c>
    </row>
    <row r="13" s="6" customFormat="1" ht="25.6" customHeight="1" spans="1:5">
      <c r="A13" s="37" t="s">
        <v>63</v>
      </c>
      <c r="B13" s="37" t="s">
        <v>64</v>
      </c>
      <c r="C13" s="25">
        <v>198.573391</v>
      </c>
      <c r="D13" s="25">
        <v>49.5</v>
      </c>
      <c r="E13" s="27">
        <v>0.249278111990342</v>
      </c>
    </row>
    <row r="14" s="6" customFormat="1" ht="25.6" customHeight="1" spans="1:5">
      <c r="A14" s="37" t="s">
        <v>71</v>
      </c>
      <c r="B14" s="37" t="s">
        <v>72</v>
      </c>
      <c r="C14" s="25">
        <v>9.212498</v>
      </c>
      <c r="D14" s="25">
        <v>3</v>
      </c>
      <c r="E14" s="27">
        <v>0.325644575445227</v>
      </c>
    </row>
    <row r="15" s="6" customFormat="1" ht="25.6" customHeight="1" spans="1:5">
      <c r="A15" s="37" t="s">
        <v>73</v>
      </c>
      <c r="B15" s="37" t="s">
        <v>74</v>
      </c>
      <c r="C15" s="25">
        <v>9.212498</v>
      </c>
      <c r="D15" s="25">
        <v>3</v>
      </c>
      <c r="E15" s="27">
        <v>0.325644575445227</v>
      </c>
    </row>
    <row r="16" s="6" customFormat="1" ht="25.6" customHeight="1" spans="1:5">
      <c r="A16" s="37" t="s">
        <v>75</v>
      </c>
      <c r="B16" s="37" t="s">
        <v>76</v>
      </c>
      <c r="C16" s="25">
        <v>280.280544</v>
      </c>
      <c r="D16" s="25">
        <v>411.3</v>
      </c>
      <c r="E16" s="27">
        <v>1.4674582621047</v>
      </c>
    </row>
    <row r="17" s="6" customFormat="1" ht="25.6" customHeight="1" spans="1:5">
      <c r="A17" s="37" t="s">
        <v>77</v>
      </c>
      <c r="B17" s="37" t="s">
        <v>78</v>
      </c>
      <c r="C17" s="25">
        <v>280.280544</v>
      </c>
      <c r="D17" s="25">
        <v>411.3</v>
      </c>
      <c r="E17" s="27">
        <v>1.4674582621047</v>
      </c>
    </row>
    <row r="18" s="6" customFormat="1" ht="25.6" customHeight="1" spans="1:5">
      <c r="A18" s="37" t="s">
        <v>79</v>
      </c>
      <c r="B18" s="37" t="s">
        <v>80</v>
      </c>
      <c r="C18" s="25">
        <v>49.598544</v>
      </c>
      <c r="D18" s="25">
        <v>44.13</v>
      </c>
      <c r="E18" s="27">
        <v>0.889743860222994</v>
      </c>
    </row>
    <row r="19" s="6" customFormat="1" ht="25.6" customHeight="1" spans="1:5">
      <c r="A19" s="37" t="s">
        <v>81</v>
      </c>
      <c r="B19" s="37" t="s">
        <v>82</v>
      </c>
      <c r="C19" s="25">
        <v>49.598544</v>
      </c>
      <c r="D19" s="25">
        <v>44.13</v>
      </c>
      <c r="E19" s="27">
        <v>0.889743860222994</v>
      </c>
    </row>
    <row r="20" s="6" customFormat="1" ht="25.6" customHeight="1" spans="1:5">
      <c r="A20" s="37" t="s">
        <v>83</v>
      </c>
      <c r="B20" s="37" t="s">
        <v>84</v>
      </c>
      <c r="C20" s="25">
        <v>249.336554</v>
      </c>
      <c r="D20" s="25">
        <v>296.905916</v>
      </c>
      <c r="E20" s="27">
        <v>1.19078374685486</v>
      </c>
    </row>
    <row r="21" s="6" customFormat="1" ht="25.6" customHeight="1" spans="1:5">
      <c r="A21" s="37" t="s">
        <v>85</v>
      </c>
      <c r="B21" s="37" t="s">
        <v>86</v>
      </c>
      <c r="C21" s="25">
        <v>249.336554</v>
      </c>
      <c r="D21" s="25">
        <v>296.905916</v>
      </c>
      <c r="E21" s="27">
        <v>1.19078374685486</v>
      </c>
    </row>
    <row r="22" s="6" customFormat="1" ht="25.6" customHeight="1" spans="1:5">
      <c r="A22" s="37" t="s">
        <v>87</v>
      </c>
      <c r="B22" s="37" t="s">
        <v>88</v>
      </c>
      <c r="C22" s="25">
        <v>113.252759</v>
      </c>
      <c r="D22" s="25">
        <v>66</v>
      </c>
      <c r="E22" s="27">
        <v>0.582767259559655</v>
      </c>
    </row>
    <row r="23" s="6" customFormat="1" ht="25.6" customHeight="1" spans="1:5">
      <c r="A23" s="37" t="s">
        <v>89</v>
      </c>
      <c r="B23" s="37" t="s">
        <v>90</v>
      </c>
      <c r="C23" s="25">
        <v>113.252759</v>
      </c>
      <c r="D23" s="25">
        <v>66</v>
      </c>
      <c r="E23" s="27">
        <v>0.582767259559655</v>
      </c>
    </row>
    <row r="24" s="6" customFormat="1" ht="25.6" customHeight="1" spans="1:5">
      <c r="A24" s="37" t="s">
        <v>91</v>
      </c>
      <c r="B24" s="37" t="s">
        <v>92</v>
      </c>
      <c r="C24" s="25">
        <v>3.22226</v>
      </c>
      <c r="D24" s="25">
        <v>5</v>
      </c>
      <c r="E24" s="27">
        <v>1.5517059455165</v>
      </c>
    </row>
    <row r="25" s="6" customFormat="1" ht="25.6" customHeight="1" spans="1:5">
      <c r="A25" s="37" t="s">
        <v>93</v>
      </c>
      <c r="B25" s="37" t="s">
        <v>94</v>
      </c>
      <c r="C25" s="25">
        <v>3.22226</v>
      </c>
      <c r="D25" s="25">
        <v>5</v>
      </c>
      <c r="E25" s="27">
        <v>1.5517059455165</v>
      </c>
    </row>
    <row r="26" s="6" customFormat="1" ht="25.6" customHeight="1" spans="1:5">
      <c r="A26" s="37" t="s">
        <v>95</v>
      </c>
      <c r="B26" s="37" t="s">
        <v>96</v>
      </c>
      <c r="C26" s="25">
        <v>344.505506</v>
      </c>
      <c r="D26" s="25">
        <v>540.42</v>
      </c>
      <c r="E26" s="27">
        <v>1.56868320124904</v>
      </c>
    </row>
    <row r="27" s="6" customFormat="1" ht="25.6" customHeight="1" spans="1:5">
      <c r="A27" s="37" t="s">
        <v>97</v>
      </c>
      <c r="B27" s="37" t="s">
        <v>98</v>
      </c>
      <c r="C27" s="25">
        <v>318.682452</v>
      </c>
      <c r="D27" s="25">
        <v>349.92</v>
      </c>
      <c r="E27" s="27">
        <v>1.0980209227209</v>
      </c>
    </row>
    <row r="28" s="6" customFormat="1" ht="25.6" customHeight="1" spans="1:5">
      <c r="A28" s="37" t="s">
        <v>99</v>
      </c>
      <c r="B28" s="37" t="s">
        <v>96</v>
      </c>
      <c r="C28" s="25">
        <v>25.823054</v>
      </c>
      <c r="D28" s="25">
        <v>190.5</v>
      </c>
      <c r="E28" s="27">
        <v>7.37712897939957</v>
      </c>
    </row>
    <row r="29" s="6" customFormat="1" ht="25.6" customHeight="1" spans="1:5">
      <c r="A29" s="37" t="s">
        <v>100</v>
      </c>
      <c r="B29" s="37" t="s">
        <v>101</v>
      </c>
      <c r="C29" s="25"/>
      <c r="D29" s="25">
        <v>0.4</v>
      </c>
      <c r="E29" s="27" t="e">
        <v>#DIV/0!</v>
      </c>
    </row>
    <row r="30" s="6" customFormat="1" ht="25.6" customHeight="1" spans="1:5">
      <c r="A30" s="37" t="s">
        <v>102</v>
      </c>
      <c r="B30" s="37" t="s">
        <v>103</v>
      </c>
      <c r="C30" s="25"/>
      <c r="D30" s="25">
        <v>0.4</v>
      </c>
      <c r="E30" s="27" t="e">
        <v>#DIV/0!</v>
      </c>
    </row>
    <row r="31" s="6" customFormat="1" ht="25.6" customHeight="1" spans="1:5">
      <c r="A31" s="37" t="s">
        <v>104</v>
      </c>
      <c r="B31" s="37" t="s">
        <v>105</v>
      </c>
      <c r="C31" s="25">
        <v>44.67216</v>
      </c>
      <c r="D31" s="25">
        <v>70.32784</v>
      </c>
      <c r="E31" s="27">
        <v>1.57431026393172</v>
      </c>
    </row>
    <row r="32" s="6" customFormat="1" ht="25.6" customHeight="1" spans="1:5">
      <c r="A32" s="37" t="s">
        <v>106</v>
      </c>
      <c r="B32" s="37" t="s">
        <v>105</v>
      </c>
      <c r="C32" s="25">
        <v>44.67216</v>
      </c>
      <c r="D32" s="25">
        <v>70.32784</v>
      </c>
      <c r="E32" s="27">
        <v>1.57431026393172</v>
      </c>
    </row>
    <row r="33" s="6" customFormat="1" ht="25.6" customHeight="1" spans="1:5">
      <c r="A33" s="37" t="s">
        <v>107</v>
      </c>
      <c r="B33" s="37" t="s">
        <v>108</v>
      </c>
      <c r="C33" s="38">
        <v>24.58288</v>
      </c>
      <c r="D33" s="38">
        <v>23.5</v>
      </c>
      <c r="E33" s="39">
        <v>0.95594983175283</v>
      </c>
    </row>
    <row r="34" s="6" customFormat="1" ht="25.6" customHeight="1" spans="1:5">
      <c r="A34" s="37" t="s">
        <v>109</v>
      </c>
      <c r="B34" s="37" t="s">
        <v>110</v>
      </c>
      <c r="C34" s="25">
        <v>24.58288</v>
      </c>
      <c r="D34" s="25">
        <v>23.5</v>
      </c>
      <c r="E34" s="27">
        <v>0.95594983175283</v>
      </c>
    </row>
    <row r="35" s="6" customFormat="1" ht="25.6" customHeight="1" spans="1:5">
      <c r="A35" s="37" t="s">
        <v>111</v>
      </c>
      <c r="B35" s="37" t="s">
        <v>112</v>
      </c>
      <c r="C35" s="25">
        <v>24.58288</v>
      </c>
      <c r="D35" s="25">
        <v>23.5</v>
      </c>
      <c r="E35" s="27">
        <v>0.95594983175283</v>
      </c>
    </row>
    <row r="36" s="6" customFormat="1" ht="25.6" customHeight="1" spans="1:5">
      <c r="A36" s="37" t="s">
        <v>113</v>
      </c>
      <c r="B36" s="37" t="s">
        <v>114</v>
      </c>
      <c r="C36" s="38">
        <v>400.23374</v>
      </c>
      <c r="D36" s="38">
        <v>388.61</v>
      </c>
      <c r="E36" s="39">
        <v>194.915084213589</v>
      </c>
    </row>
    <row r="37" s="6" customFormat="1" ht="25.6" customHeight="1" spans="1:5">
      <c r="A37" s="37" t="s">
        <v>115</v>
      </c>
      <c r="B37" s="37" t="s">
        <v>116</v>
      </c>
      <c r="C37" s="25">
        <v>1.99374</v>
      </c>
      <c r="D37" s="25">
        <v>1.5</v>
      </c>
      <c r="E37" s="27">
        <v>0.752354870745433</v>
      </c>
    </row>
    <row r="38" s="6" customFormat="1" ht="25.6" customHeight="1" spans="1:5">
      <c r="A38" s="37" t="s">
        <v>117</v>
      </c>
      <c r="B38" s="37" t="s">
        <v>118</v>
      </c>
      <c r="C38" s="25">
        <v>1.99374</v>
      </c>
      <c r="D38" s="25">
        <v>1.5</v>
      </c>
      <c r="E38" s="27">
        <v>0.752354870745433</v>
      </c>
    </row>
    <row r="39" s="6" customFormat="1" ht="25.6" customHeight="1" spans="1:5">
      <c r="A39" s="37" t="s">
        <v>498</v>
      </c>
      <c r="B39" s="37" t="s">
        <v>119</v>
      </c>
      <c r="C39" s="25">
        <v>398.24</v>
      </c>
      <c r="D39" s="25">
        <v>387.11</v>
      </c>
      <c r="E39" s="27"/>
    </row>
    <row r="40" s="6" customFormat="1" ht="25.6" customHeight="1" spans="1:5">
      <c r="A40" s="37" t="s">
        <v>499</v>
      </c>
      <c r="B40" s="37" t="s">
        <v>119</v>
      </c>
      <c r="C40" s="25">
        <v>398.24</v>
      </c>
      <c r="D40" s="25">
        <v>387.11</v>
      </c>
      <c r="E40" s="27"/>
    </row>
    <row r="41" s="6" customFormat="1" ht="25.6" customHeight="1" spans="1:5">
      <c r="A41" s="37" t="s">
        <v>120</v>
      </c>
      <c r="B41" s="37" t="s">
        <v>121</v>
      </c>
      <c r="C41" s="38">
        <v>132.497858</v>
      </c>
      <c r="D41" s="38">
        <v>117.8902</v>
      </c>
      <c r="E41" s="39">
        <v>0.889751742250807</v>
      </c>
    </row>
    <row r="42" s="6" customFormat="1" ht="25.6" customHeight="1" spans="1:5">
      <c r="A42" s="37" t="s">
        <v>122</v>
      </c>
      <c r="B42" s="37" t="s">
        <v>123</v>
      </c>
      <c r="C42" s="25">
        <v>6.352576</v>
      </c>
      <c r="D42" s="25">
        <v>5.2102</v>
      </c>
      <c r="E42" s="27">
        <v>0.820171218730795</v>
      </c>
    </row>
    <row r="43" s="6" customFormat="1" ht="25.6" customHeight="1" spans="1:5">
      <c r="A43" s="37" t="s">
        <v>124</v>
      </c>
      <c r="B43" s="37" t="s">
        <v>125</v>
      </c>
      <c r="C43" s="25"/>
      <c r="D43" s="25">
        <v>0.5502</v>
      </c>
      <c r="E43" s="27"/>
    </row>
    <row r="44" s="6" customFormat="1" ht="25.6" customHeight="1" spans="1:5">
      <c r="A44" s="37" t="s">
        <v>126</v>
      </c>
      <c r="B44" s="37" t="s">
        <v>127</v>
      </c>
      <c r="C44" s="25">
        <v>6.352576</v>
      </c>
      <c r="D44" s="25">
        <v>4.66</v>
      </c>
      <c r="E44" s="27">
        <v>0.73356068467343</v>
      </c>
    </row>
    <row r="45" s="6" customFormat="1" ht="25.6" customHeight="1" spans="1:5">
      <c r="A45" s="37" t="s">
        <v>128</v>
      </c>
      <c r="B45" s="37" t="s">
        <v>129</v>
      </c>
      <c r="C45" s="25">
        <v>126.145282</v>
      </c>
      <c r="D45" s="25">
        <v>112.68</v>
      </c>
      <c r="E45" s="27">
        <v>0.893255762034763</v>
      </c>
    </row>
    <row r="46" s="6" customFormat="1" ht="25.6" customHeight="1" spans="1:5">
      <c r="A46" s="37" t="s">
        <v>130</v>
      </c>
      <c r="B46" s="37" t="s">
        <v>129</v>
      </c>
      <c r="C46" s="25">
        <v>126.145282</v>
      </c>
      <c r="D46" s="25">
        <v>112.68</v>
      </c>
      <c r="E46" s="27">
        <v>0.893255762034763</v>
      </c>
    </row>
    <row r="47" s="6" customFormat="1" ht="25.6" customHeight="1" spans="1:5">
      <c r="A47" s="37" t="s">
        <v>131</v>
      </c>
      <c r="B47" s="37" t="s">
        <v>132</v>
      </c>
      <c r="C47" s="38">
        <v>15559.157685</v>
      </c>
      <c r="D47" s="38">
        <v>13365.751467</v>
      </c>
      <c r="E47" s="39">
        <v>2.10786423799551</v>
      </c>
    </row>
    <row r="48" s="6" customFormat="1" ht="25.6" customHeight="1" spans="1:5">
      <c r="A48" s="37" t="s">
        <v>133</v>
      </c>
      <c r="B48" s="37" t="s">
        <v>134</v>
      </c>
      <c r="C48" s="25">
        <v>1059.938642</v>
      </c>
      <c r="D48" s="25">
        <v>1207.164</v>
      </c>
      <c r="E48" s="27">
        <v>1.13889988737669</v>
      </c>
    </row>
    <row r="49" s="6" customFormat="1" ht="25.6" customHeight="1" spans="1:5">
      <c r="A49" s="37" t="s">
        <v>135</v>
      </c>
      <c r="B49" s="37" t="s">
        <v>136</v>
      </c>
      <c r="C49" s="25">
        <v>1059.938642</v>
      </c>
      <c r="D49" s="25">
        <v>1207.164</v>
      </c>
      <c r="E49" s="27">
        <v>1.13889988737669</v>
      </c>
    </row>
    <row r="50" s="6" customFormat="1" ht="25.6" customHeight="1" spans="1:5">
      <c r="A50" s="37" t="s">
        <v>137</v>
      </c>
      <c r="B50" s="37" t="s">
        <v>138</v>
      </c>
      <c r="C50" s="25">
        <v>955.211933</v>
      </c>
      <c r="D50" s="25">
        <v>1053.952</v>
      </c>
      <c r="E50" s="27">
        <v>1.10336980055294</v>
      </c>
    </row>
    <row r="51" s="6" customFormat="1" ht="25.6" customHeight="1" spans="1:5">
      <c r="A51" s="37" t="s">
        <v>139</v>
      </c>
      <c r="B51" s="37" t="s">
        <v>140</v>
      </c>
      <c r="C51" s="25">
        <v>78.254</v>
      </c>
      <c r="D51" s="25">
        <v>110.216</v>
      </c>
      <c r="E51" s="27">
        <v>1.40843918521737</v>
      </c>
    </row>
    <row r="52" s="6" customFormat="1" ht="25.6" customHeight="1" spans="1:5">
      <c r="A52" s="37" t="s">
        <v>141</v>
      </c>
      <c r="B52" s="37" t="s">
        <v>142</v>
      </c>
      <c r="C52" s="25">
        <v>205.7713</v>
      </c>
      <c r="D52" s="25">
        <v>208.982</v>
      </c>
      <c r="E52" s="27">
        <v>1.01560324496176</v>
      </c>
    </row>
    <row r="53" s="6" customFormat="1" ht="25.6" customHeight="1" spans="1:5">
      <c r="A53" s="37" t="s">
        <v>143</v>
      </c>
      <c r="B53" s="37" t="s">
        <v>144</v>
      </c>
      <c r="C53" s="25">
        <v>442.81132</v>
      </c>
      <c r="D53" s="25">
        <v>481</v>
      </c>
      <c r="E53" s="27">
        <v>1.08624142670969</v>
      </c>
    </row>
    <row r="54" s="6" customFormat="1" ht="25.6" customHeight="1" spans="1:5">
      <c r="A54" s="37" t="s">
        <v>145</v>
      </c>
      <c r="B54" s="37" t="s">
        <v>146</v>
      </c>
      <c r="C54" s="25">
        <v>227.575313</v>
      </c>
      <c r="D54" s="25">
        <v>250.15</v>
      </c>
      <c r="E54" s="27">
        <v>1.09919655476866</v>
      </c>
    </row>
    <row r="55" s="6" customFormat="1" ht="25.6" customHeight="1" spans="1:5">
      <c r="A55" s="37" t="s">
        <v>147</v>
      </c>
      <c r="B55" s="37" t="s">
        <v>148</v>
      </c>
      <c r="C55" s="25">
        <v>0.8</v>
      </c>
      <c r="D55" s="25">
        <v>3.604</v>
      </c>
      <c r="E55" s="27">
        <v>4.505</v>
      </c>
    </row>
    <row r="56" s="6" customFormat="1" ht="25.6" customHeight="1" spans="1:5">
      <c r="A56" s="37" t="s">
        <v>149</v>
      </c>
      <c r="B56" s="37" t="s">
        <v>150</v>
      </c>
      <c r="C56" s="25">
        <v>11244.30194</v>
      </c>
      <c r="D56" s="25">
        <v>8853.872753</v>
      </c>
      <c r="E56" s="27">
        <v>4.37003429109666</v>
      </c>
    </row>
    <row r="57" s="6" customFormat="1" ht="25.6" customHeight="1" spans="1:5">
      <c r="A57" s="37" t="s">
        <v>151</v>
      </c>
      <c r="B57" s="37" t="s">
        <v>152</v>
      </c>
      <c r="C57" s="25">
        <v>2.000328</v>
      </c>
      <c r="D57" s="25">
        <v>3.581754</v>
      </c>
      <c r="E57" s="27">
        <v>1.79058334433153</v>
      </c>
    </row>
    <row r="58" s="6" customFormat="1" ht="25.6" customHeight="1" spans="1:5">
      <c r="A58" s="37" t="s">
        <v>153</v>
      </c>
      <c r="B58" s="37" t="s">
        <v>154</v>
      </c>
      <c r="C58" s="25">
        <v>11242.301612</v>
      </c>
      <c r="D58" s="25">
        <v>8850.290999</v>
      </c>
      <c r="E58" s="27">
        <v>4.37258352127199</v>
      </c>
    </row>
    <row r="59" s="6" customFormat="1" ht="25.6" customHeight="1" spans="1:5">
      <c r="A59" s="37" t="s">
        <v>155</v>
      </c>
      <c r="B59" s="37" t="s">
        <v>156</v>
      </c>
      <c r="C59" s="25">
        <v>136.54225</v>
      </c>
      <c r="D59" s="25">
        <v>100.92</v>
      </c>
      <c r="E59" s="27">
        <v>0.73911188661385</v>
      </c>
    </row>
    <row r="60" s="6" customFormat="1" ht="25.6" customHeight="1" spans="1:5">
      <c r="A60" s="37" t="s">
        <v>159</v>
      </c>
      <c r="B60" s="37" t="s">
        <v>160</v>
      </c>
      <c r="C60" s="25">
        <v>133.61225</v>
      </c>
      <c r="D60" s="25">
        <v>100.92</v>
      </c>
      <c r="E60" s="27">
        <v>0.755319965048115</v>
      </c>
    </row>
    <row r="61" s="6" customFormat="1" ht="25.6" customHeight="1" spans="1:5">
      <c r="A61" s="37" t="s">
        <v>161</v>
      </c>
      <c r="B61" s="37" t="s">
        <v>162</v>
      </c>
      <c r="C61" s="25">
        <v>1157.195121</v>
      </c>
      <c r="D61" s="25">
        <v>1265.282175</v>
      </c>
      <c r="E61" s="27">
        <v>1.0934043464568</v>
      </c>
    </row>
    <row r="62" s="6" customFormat="1" ht="25.6" customHeight="1" spans="1:5">
      <c r="A62" s="37" t="s">
        <v>163</v>
      </c>
      <c r="B62" s="37" t="s">
        <v>164</v>
      </c>
      <c r="C62" s="25">
        <v>417.698594</v>
      </c>
      <c r="D62" s="25">
        <v>42.9</v>
      </c>
      <c r="E62" s="27">
        <v>0.102705636591154</v>
      </c>
    </row>
    <row r="63" s="6" customFormat="1" ht="25.6" customHeight="1" spans="1:5">
      <c r="A63" s="37" t="s">
        <v>165</v>
      </c>
      <c r="B63" s="37" t="s">
        <v>166</v>
      </c>
      <c r="C63" s="25">
        <v>738.500527</v>
      </c>
      <c r="D63" s="25">
        <v>1219.523695</v>
      </c>
      <c r="E63" s="27">
        <v>1.65135115062687</v>
      </c>
    </row>
    <row r="64" s="6" customFormat="1" ht="25.6" customHeight="1" spans="1:5">
      <c r="A64" s="37" t="s">
        <v>167</v>
      </c>
      <c r="B64" s="37" t="s">
        <v>168</v>
      </c>
      <c r="C64" s="25">
        <v>0.996</v>
      </c>
      <c r="D64" s="25">
        <v>2.85848</v>
      </c>
      <c r="E64" s="27">
        <v>2.86995983935743</v>
      </c>
    </row>
    <row r="65" s="6" customFormat="1" ht="25.6" customHeight="1" spans="1:5">
      <c r="A65" s="37" t="s">
        <v>169</v>
      </c>
      <c r="B65" s="37" t="s">
        <v>170</v>
      </c>
      <c r="C65" s="25">
        <v>377.155707</v>
      </c>
      <c r="D65" s="25">
        <v>284.658799</v>
      </c>
      <c r="E65" s="27">
        <v>0.754751402979566</v>
      </c>
    </row>
    <row r="66" s="6" customFormat="1" ht="25.6" customHeight="1" spans="1:5">
      <c r="A66" s="37" t="s">
        <v>171</v>
      </c>
      <c r="B66" s="37" t="s">
        <v>172</v>
      </c>
      <c r="C66" s="25">
        <v>1.0055</v>
      </c>
      <c r="D66" s="25">
        <v>0.70552</v>
      </c>
      <c r="E66" s="27">
        <v>0.701660865241174</v>
      </c>
    </row>
    <row r="67" s="6" customFormat="1" ht="25.6" customHeight="1" spans="1:5">
      <c r="A67" s="37" t="s">
        <v>173</v>
      </c>
      <c r="B67" s="37" t="s">
        <v>174</v>
      </c>
      <c r="C67" s="25">
        <v>164.741717</v>
      </c>
      <c r="D67" s="25">
        <v>108.695759</v>
      </c>
      <c r="E67" s="27">
        <v>0.659794986839915</v>
      </c>
    </row>
    <row r="68" s="6" customFormat="1" ht="25.6" customHeight="1" spans="1:5">
      <c r="A68" s="37" t="s">
        <v>175</v>
      </c>
      <c r="B68" s="37" t="s">
        <v>176</v>
      </c>
      <c r="C68" s="25">
        <v>211.40849</v>
      </c>
      <c r="D68" s="25">
        <v>175.25752</v>
      </c>
      <c r="E68" s="27">
        <v>0.82899944084554</v>
      </c>
    </row>
    <row r="69" s="6" customFormat="1" ht="25.6" customHeight="1" spans="1:5">
      <c r="A69" s="37" t="s">
        <v>177</v>
      </c>
      <c r="B69" s="37" t="s">
        <v>178</v>
      </c>
      <c r="C69" s="25">
        <v>22.287</v>
      </c>
      <c r="D69" s="25">
        <v>0.7</v>
      </c>
      <c r="E69" s="27">
        <v>0.0314084443846188</v>
      </c>
    </row>
    <row r="70" s="6" customFormat="1" ht="25.6" customHeight="1" spans="1:5">
      <c r="A70" s="37" t="s">
        <v>179</v>
      </c>
      <c r="B70" s="37" t="s">
        <v>180</v>
      </c>
      <c r="C70" s="25">
        <v>22.287</v>
      </c>
      <c r="D70" s="25">
        <v>0.7</v>
      </c>
      <c r="E70" s="27">
        <v>0.0314084443846188</v>
      </c>
    </row>
    <row r="71" s="6" customFormat="1" ht="25.6" customHeight="1" spans="1:5">
      <c r="A71" s="37" t="s">
        <v>181</v>
      </c>
      <c r="B71" s="37" t="s">
        <v>182</v>
      </c>
      <c r="C71" s="25">
        <v>145.90186</v>
      </c>
      <c r="D71" s="25">
        <v>128.64174</v>
      </c>
      <c r="E71" s="27">
        <v>0.881700480035004</v>
      </c>
    </row>
    <row r="72" s="6" customFormat="1" ht="25.6" customHeight="1" spans="1:5">
      <c r="A72" s="37" t="s">
        <v>183</v>
      </c>
      <c r="B72" s="37" t="s">
        <v>184</v>
      </c>
      <c r="C72" s="25">
        <v>55.54066</v>
      </c>
      <c r="D72" s="25">
        <v>74.05214</v>
      </c>
      <c r="E72" s="27">
        <v>1.33329600332441</v>
      </c>
    </row>
    <row r="73" s="6" customFormat="1" ht="25.6" customHeight="1" spans="1:5">
      <c r="A73" s="37" t="s">
        <v>185</v>
      </c>
      <c r="B73" s="37" t="s">
        <v>186</v>
      </c>
      <c r="C73" s="25">
        <v>90.3612</v>
      </c>
      <c r="D73" s="25">
        <v>54.5896</v>
      </c>
      <c r="E73" s="27">
        <v>0.604126549890882</v>
      </c>
    </row>
    <row r="74" s="6" customFormat="1" ht="25.6" customHeight="1" spans="1:5">
      <c r="A74" s="37" t="s">
        <v>191</v>
      </c>
      <c r="B74" s="37" t="s">
        <v>192</v>
      </c>
      <c r="C74" s="25">
        <v>450.123232</v>
      </c>
      <c r="D74" s="25">
        <v>470.56</v>
      </c>
      <c r="E74" s="27">
        <v>1.04540260654664</v>
      </c>
    </row>
    <row r="75" s="6" customFormat="1" ht="25.6" customHeight="1" spans="1:5">
      <c r="A75" s="37" t="s">
        <v>193</v>
      </c>
      <c r="B75" s="37" t="s">
        <v>192</v>
      </c>
      <c r="C75" s="25">
        <v>450.123232</v>
      </c>
      <c r="D75" s="25">
        <v>470.56</v>
      </c>
      <c r="E75" s="27">
        <v>1.04540260654664</v>
      </c>
    </row>
    <row r="76" s="6" customFormat="1" ht="25.6" customHeight="1" spans="1:5">
      <c r="A76" s="37" t="s">
        <v>194</v>
      </c>
      <c r="B76" s="37" t="s">
        <v>195</v>
      </c>
      <c r="C76" s="38">
        <v>1334.06332</v>
      </c>
      <c r="D76" s="38">
        <v>734.319915</v>
      </c>
      <c r="E76" s="39">
        <v>0.550438576633679</v>
      </c>
    </row>
    <row r="77" s="6" customFormat="1" ht="25.6" customHeight="1" spans="1:5">
      <c r="A77" s="37" t="s">
        <v>196</v>
      </c>
      <c r="B77" s="37" t="s">
        <v>197</v>
      </c>
      <c r="C77" s="25">
        <v>208.59765</v>
      </c>
      <c r="D77" s="25">
        <v>193.5</v>
      </c>
      <c r="E77" s="27">
        <v>0.927623106012939</v>
      </c>
    </row>
    <row r="78" s="6" customFormat="1" ht="25.6" customHeight="1" spans="1:5">
      <c r="A78" s="37" t="s">
        <v>198</v>
      </c>
      <c r="B78" s="37" t="s">
        <v>199</v>
      </c>
      <c r="C78" s="25">
        <v>208.59765</v>
      </c>
      <c r="D78" s="25">
        <v>193.5</v>
      </c>
      <c r="E78" s="27">
        <v>0.927623106012939</v>
      </c>
    </row>
    <row r="79" s="6" customFormat="1" ht="25.6" customHeight="1" spans="1:5">
      <c r="A79" s="37" t="s">
        <v>200</v>
      </c>
      <c r="B79" s="37" t="s">
        <v>201</v>
      </c>
      <c r="C79" s="25">
        <v>22.509</v>
      </c>
      <c r="D79" s="25">
        <v>19.9</v>
      </c>
      <c r="E79" s="27">
        <v>0.884090808121196</v>
      </c>
    </row>
    <row r="80" s="6" customFormat="1" ht="25.6" customHeight="1" spans="1:5">
      <c r="A80" s="37" t="s">
        <v>202</v>
      </c>
      <c r="B80" s="37" t="s">
        <v>203</v>
      </c>
      <c r="C80" s="25">
        <v>22.509</v>
      </c>
      <c r="D80" s="25">
        <v>19.9</v>
      </c>
      <c r="E80" s="27">
        <v>0.884090808121196</v>
      </c>
    </row>
    <row r="81" s="6" customFormat="1" ht="25.6" customHeight="1" spans="1:5">
      <c r="A81" s="37" t="s">
        <v>204</v>
      </c>
      <c r="B81" s="37" t="s">
        <v>205</v>
      </c>
      <c r="C81" s="25">
        <v>224.90428</v>
      </c>
      <c r="D81" s="25">
        <v>249.95</v>
      </c>
      <c r="E81" s="27">
        <v>1.1113616868474</v>
      </c>
    </row>
    <row r="82" s="6" customFormat="1" ht="25.6" customHeight="1" spans="1:5">
      <c r="A82" s="37" t="s">
        <v>206</v>
      </c>
      <c r="B82" s="37" t="s">
        <v>207</v>
      </c>
      <c r="C82" s="25">
        <v>64.643498</v>
      </c>
      <c r="D82" s="25">
        <v>76.95</v>
      </c>
      <c r="E82" s="27">
        <v>1.19037493917795</v>
      </c>
    </row>
    <row r="83" s="6" customFormat="1" ht="25.6" customHeight="1" spans="1:5">
      <c r="A83" s="37" t="s">
        <v>208</v>
      </c>
      <c r="B83" s="37" t="s">
        <v>209</v>
      </c>
      <c r="C83" s="25">
        <v>160.260782</v>
      </c>
      <c r="D83" s="25">
        <v>173</v>
      </c>
      <c r="E83" s="27">
        <v>1.07949055184318</v>
      </c>
    </row>
    <row r="84" s="6" customFormat="1" ht="25.6" customHeight="1" spans="1:5">
      <c r="A84" s="37" t="s">
        <v>214</v>
      </c>
      <c r="B84" s="37" t="s">
        <v>215</v>
      </c>
      <c r="C84" s="25">
        <v>878.05239</v>
      </c>
      <c r="D84" s="25">
        <v>270.969915</v>
      </c>
      <c r="E84" s="27">
        <v>0.308603356799701</v>
      </c>
    </row>
    <row r="85" s="6" customFormat="1" ht="25.6" customHeight="1" spans="1:5">
      <c r="A85" s="37" t="s">
        <v>216</v>
      </c>
      <c r="B85" s="37" t="s">
        <v>217</v>
      </c>
      <c r="C85" s="25">
        <v>878.05239</v>
      </c>
      <c r="D85" s="25">
        <v>270.969915</v>
      </c>
      <c r="E85" s="27">
        <v>0.308603356799701</v>
      </c>
    </row>
    <row r="86" s="6" customFormat="1" ht="25.6" customHeight="1" spans="1:5">
      <c r="A86" s="37" t="s">
        <v>218</v>
      </c>
      <c r="B86" s="37" t="s">
        <v>219</v>
      </c>
      <c r="C86" s="38">
        <v>1543.818227</v>
      </c>
      <c r="D86" s="38">
        <v>736.701816</v>
      </c>
      <c r="E86" s="39">
        <v>0.685611279072328</v>
      </c>
    </row>
    <row r="87" s="6" customFormat="1" ht="25.6" customHeight="1" spans="1:5">
      <c r="A87" s="37" t="s">
        <v>220</v>
      </c>
      <c r="B87" s="37" t="s">
        <v>221</v>
      </c>
      <c r="C87" s="25">
        <v>266.957925</v>
      </c>
      <c r="D87" s="25">
        <v>36.6</v>
      </c>
      <c r="E87" s="27">
        <v>0.137100256529189</v>
      </c>
    </row>
    <row r="88" s="6" customFormat="1" ht="25.6" customHeight="1" spans="1:5">
      <c r="A88" s="37" t="s">
        <v>222</v>
      </c>
      <c r="B88" s="37" t="s">
        <v>223</v>
      </c>
      <c r="C88" s="25">
        <v>266.957925</v>
      </c>
      <c r="D88" s="25">
        <v>36.6</v>
      </c>
      <c r="E88" s="27">
        <v>0.137100256529189</v>
      </c>
    </row>
    <row r="89" s="6" customFormat="1" ht="25.6" customHeight="1" spans="1:5">
      <c r="A89" s="37" t="s">
        <v>224</v>
      </c>
      <c r="B89" s="37" t="s">
        <v>225</v>
      </c>
      <c r="C89" s="25">
        <v>3.6737</v>
      </c>
      <c r="D89" s="25">
        <v>5</v>
      </c>
      <c r="E89" s="27">
        <v>1.36102566894412</v>
      </c>
    </row>
    <row r="90" s="6" customFormat="1" ht="25.6" customHeight="1" spans="1:5">
      <c r="A90" s="37" t="s">
        <v>226</v>
      </c>
      <c r="B90" s="37" t="s">
        <v>227</v>
      </c>
      <c r="C90" s="25">
        <v>3.6737</v>
      </c>
      <c r="D90" s="25">
        <v>5</v>
      </c>
      <c r="E90" s="27">
        <v>1.36102566894412</v>
      </c>
    </row>
    <row r="91" s="6" customFormat="1" ht="25.6" customHeight="1" spans="1:5">
      <c r="A91" s="37" t="s">
        <v>228</v>
      </c>
      <c r="B91" s="37" t="s">
        <v>229</v>
      </c>
      <c r="C91" s="25">
        <v>1273.186602</v>
      </c>
      <c r="D91" s="25">
        <v>695.101816</v>
      </c>
      <c r="E91" s="27">
        <v>0.864676453458295</v>
      </c>
    </row>
    <row r="92" s="6" customFormat="1" ht="25.6" customHeight="1" spans="1:5">
      <c r="A92" s="37" t="s">
        <v>230</v>
      </c>
      <c r="B92" s="37" t="s">
        <v>231</v>
      </c>
      <c r="C92" s="25">
        <v>110.417202</v>
      </c>
      <c r="D92" s="25">
        <v>18.934816</v>
      </c>
      <c r="E92" s="27">
        <v>0.171484294630107</v>
      </c>
    </row>
    <row r="93" s="6" customFormat="1" ht="25.6" customHeight="1" spans="1:5">
      <c r="A93" s="37" t="s">
        <v>232</v>
      </c>
      <c r="B93" s="37" t="s">
        <v>233</v>
      </c>
      <c r="C93" s="25">
        <v>1162.7694</v>
      </c>
      <c r="D93" s="25">
        <v>676.167</v>
      </c>
      <c r="E93" s="27">
        <v>0.975049511917902</v>
      </c>
    </row>
    <row r="94" s="6" customFormat="1" ht="25.6" customHeight="1" spans="1:5">
      <c r="A94" s="37" t="s">
        <v>234</v>
      </c>
      <c r="B94" s="37" t="s">
        <v>235</v>
      </c>
      <c r="C94" s="38">
        <v>2696.889081</v>
      </c>
      <c r="D94" s="38">
        <v>6310.0056</v>
      </c>
      <c r="E94" s="39">
        <v>2.33973493550586</v>
      </c>
    </row>
    <row r="95" s="6" customFormat="1" ht="25.6" customHeight="1" spans="1:5">
      <c r="A95" s="37" t="s">
        <v>236</v>
      </c>
      <c r="B95" s="37" t="s">
        <v>237</v>
      </c>
      <c r="C95" s="25">
        <v>1090.066781</v>
      </c>
      <c r="D95" s="25">
        <v>1740.95</v>
      </c>
      <c r="E95" s="27">
        <v>1.59710398513648</v>
      </c>
    </row>
    <row r="96" s="6" customFormat="1" ht="25.6" customHeight="1" spans="1:5">
      <c r="A96" s="37" t="s">
        <v>238</v>
      </c>
      <c r="B96" s="37" t="s">
        <v>52</v>
      </c>
      <c r="C96" s="25">
        <v>162.423824</v>
      </c>
      <c r="D96" s="25">
        <v>255.9</v>
      </c>
      <c r="E96" s="27">
        <v>1.57550779003947</v>
      </c>
    </row>
    <row r="97" s="6" customFormat="1" ht="25.6" customHeight="1" spans="1:5">
      <c r="A97" s="37" t="s">
        <v>239</v>
      </c>
      <c r="B97" s="37" t="s">
        <v>240</v>
      </c>
      <c r="C97" s="25">
        <v>366.974002</v>
      </c>
      <c r="D97" s="25">
        <v>400.08</v>
      </c>
      <c r="E97" s="27">
        <v>1.09021346967244</v>
      </c>
    </row>
    <row r="98" s="6" customFormat="1" ht="25.6" customHeight="1" spans="1:5">
      <c r="A98" s="37" t="s">
        <v>241</v>
      </c>
      <c r="B98" s="37" t="s">
        <v>242</v>
      </c>
      <c r="C98" s="25">
        <v>560.668955</v>
      </c>
      <c r="D98" s="25">
        <v>1084.97</v>
      </c>
      <c r="E98" s="27">
        <v>1.9351347891199</v>
      </c>
    </row>
    <row r="99" s="6" customFormat="1" ht="25.6" customHeight="1" spans="1:5">
      <c r="A99" s="37" t="s">
        <v>246</v>
      </c>
      <c r="B99" s="37" t="s">
        <v>247</v>
      </c>
      <c r="C99" s="25">
        <v>593.041787</v>
      </c>
      <c r="D99" s="25">
        <v>380.9456</v>
      </c>
      <c r="E99" s="27">
        <v>0.6423587820465</v>
      </c>
    </row>
    <row r="100" s="6" customFormat="1" ht="25.6" customHeight="1" spans="1:5">
      <c r="A100" s="37" t="s">
        <v>248</v>
      </c>
      <c r="B100" s="37" t="s">
        <v>249</v>
      </c>
      <c r="C100" s="25">
        <v>593.041787</v>
      </c>
      <c r="D100" s="25">
        <v>380.9456</v>
      </c>
      <c r="E100" s="27">
        <v>0.6423587820465</v>
      </c>
    </row>
    <row r="101" s="6" customFormat="1" ht="25.6" customHeight="1" spans="1:5">
      <c r="A101" s="37" t="s">
        <v>250</v>
      </c>
      <c r="B101" s="37" t="s">
        <v>251</v>
      </c>
      <c r="C101" s="25">
        <v>535.43526</v>
      </c>
      <c r="D101" s="25">
        <v>758.44</v>
      </c>
      <c r="E101" s="27">
        <v>1.4164924439231</v>
      </c>
    </row>
    <row r="102" s="6" customFormat="1" ht="25.6" customHeight="1" spans="1:5">
      <c r="A102" s="37" t="s">
        <v>252</v>
      </c>
      <c r="B102" s="37" t="s">
        <v>251</v>
      </c>
      <c r="C102" s="25">
        <v>535.43526</v>
      </c>
      <c r="D102" s="25">
        <v>758.44</v>
      </c>
      <c r="E102" s="27">
        <v>1.4164924439231</v>
      </c>
    </row>
    <row r="103" s="6" customFormat="1" ht="25.6" customHeight="1" spans="1:5">
      <c r="A103" s="37" t="s">
        <v>253</v>
      </c>
      <c r="B103" s="37" t="s">
        <v>254</v>
      </c>
      <c r="C103" s="25">
        <v>478.345253</v>
      </c>
      <c r="D103" s="25">
        <v>3429.67</v>
      </c>
      <c r="E103" s="27">
        <v>7.16986314485282</v>
      </c>
    </row>
    <row r="104" s="6" customFormat="1" ht="25.6" customHeight="1" spans="1:5">
      <c r="A104" s="37" t="s">
        <v>255</v>
      </c>
      <c r="B104" s="37" t="s">
        <v>254</v>
      </c>
      <c r="C104" s="25">
        <v>478.345253</v>
      </c>
      <c r="D104" s="25">
        <v>3429.67</v>
      </c>
      <c r="E104" s="27">
        <v>7.16986314485282</v>
      </c>
    </row>
    <row r="105" s="6" customFormat="1" ht="25.6" customHeight="1" spans="1:5">
      <c r="A105" s="37" t="s">
        <v>256</v>
      </c>
      <c r="B105" s="37" t="s">
        <v>257</v>
      </c>
      <c r="C105" s="38">
        <v>9383.108212</v>
      </c>
      <c r="D105" s="38">
        <v>8495.941415</v>
      </c>
      <c r="E105" s="39">
        <v>0.905450648446598</v>
      </c>
    </row>
    <row r="106" s="6" customFormat="1" ht="25.6" customHeight="1" spans="1:5">
      <c r="A106" s="37" t="s">
        <v>258</v>
      </c>
      <c r="B106" s="37" t="s">
        <v>259</v>
      </c>
      <c r="C106" s="25">
        <v>1233.537071</v>
      </c>
      <c r="D106" s="25">
        <v>982.956649</v>
      </c>
      <c r="E106" s="27">
        <v>0.796860242070504</v>
      </c>
    </row>
    <row r="107" s="6" customFormat="1" ht="25.6" customHeight="1" spans="1:5">
      <c r="A107" s="37" t="s">
        <v>260</v>
      </c>
      <c r="B107" s="37" t="s">
        <v>98</v>
      </c>
      <c r="C107" s="25">
        <v>344.314992</v>
      </c>
      <c r="D107" s="25">
        <v>374.798</v>
      </c>
      <c r="E107" s="27">
        <v>1.08853232856035</v>
      </c>
    </row>
    <row r="108" s="6" customFormat="1" ht="25.6" customHeight="1" spans="1:5">
      <c r="A108" s="37" t="s">
        <v>261</v>
      </c>
      <c r="B108" s="37" t="s">
        <v>262</v>
      </c>
      <c r="C108" s="25">
        <v>1.19774</v>
      </c>
      <c r="D108" s="25">
        <v>5.83</v>
      </c>
      <c r="E108" s="27">
        <v>4.86750045919816</v>
      </c>
    </row>
    <row r="109" s="6" customFormat="1" ht="25.6" customHeight="1" spans="1:5">
      <c r="A109" s="37" t="s">
        <v>263</v>
      </c>
      <c r="B109" s="37" t="s">
        <v>264</v>
      </c>
      <c r="C109" s="25">
        <v>9.07505</v>
      </c>
      <c r="D109" s="25">
        <v>11.28</v>
      </c>
      <c r="E109" s="27">
        <v>1.24296835830106</v>
      </c>
    </row>
    <row r="110" s="6" customFormat="1" ht="25.6" customHeight="1" spans="1:5">
      <c r="A110" s="37" t="s">
        <v>267</v>
      </c>
      <c r="B110" s="37" t="s">
        <v>268</v>
      </c>
      <c r="C110" s="25">
        <v>328.492448</v>
      </c>
      <c r="D110" s="25">
        <v>62.681871</v>
      </c>
      <c r="E110" s="27">
        <v>0.190816779446936</v>
      </c>
    </row>
    <row r="111" s="6" customFormat="1" ht="25.6" customHeight="1" spans="1:5">
      <c r="A111" s="37" t="s">
        <v>271</v>
      </c>
      <c r="B111" s="37" t="s">
        <v>272</v>
      </c>
      <c r="C111" s="25"/>
      <c r="D111" s="25">
        <v>20.11</v>
      </c>
      <c r="E111" s="27"/>
    </row>
    <row r="112" s="6" customFormat="1" ht="25.6" customHeight="1" spans="1:5">
      <c r="A112" s="37" t="s">
        <v>275</v>
      </c>
      <c r="B112" s="37" t="s">
        <v>276</v>
      </c>
      <c r="C112" s="25">
        <v>488.849113</v>
      </c>
      <c r="D112" s="25">
        <v>508.256778</v>
      </c>
      <c r="E112" s="27">
        <v>1.03970072663301</v>
      </c>
    </row>
    <row r="113" s="6" customFormat="1" ht="25.6" customHeight="1" spans="1:5">
      <c r="A113" s="37" t="s">
        <v>277</v>
      </c>
      <c r="B113" s="37" t="s">
        <v>278</v>
      </c>
      <c r="C113" s="25">
        <v>2832.454694</v>
      </c>
      <c r="D113" s="25">
        <v>3700.433113</v>
      </c>
      <c r="E113" s="27">
        <v>1.30644035395823</v>
      </c>
    </row>
    <row r="114" s="6" customFormat="1" ht="25.6" customHeight="1" spans="1:5">
      <c r="A114" s="37" t="s">
        <v>279</v>
      </c>
      <c r="B114" s="37" t="s">
        <v>280</v>
      </c>
      <c r="C114" s="25">
        <v>0.29</v>
      </c>
      <c r="D114" s="25">
        <v>495.8675</v>
      </c>
      <c r="E114" s="27">
        <v>1709.88793103448</v>
      </c>
    </row>
    <row r="115" s="6" customFormat="1" ht="25.6" customHeight="1" spans="1:5">
      <c r="A115" s="37" t="s">
        <v>281</v>
      </c>
      <c r="B115" s="37" t="s">
        <v>282</v>
      </c>
      <c r="C115" s="25">
        <v>709.997265</v>
      </c>
      <c r="D115" s="25">
        <v>2705.307335</v>
      </c>
      <c r="E115" s="27">
        <v>3.81030669885749</v>
      </c>
    </row>
    <row r="116" s="6" customFormat="1" ht="25.6" customHeight="1" spans="1:5">
      <c r="A116" s="37" t="s">
        <v>283</v>
      </c>
      <c r="B116" s="37" t="s">
        <v>284</v>
      </c>
      <c r="C116" s="25">
        <v>2122.167429</v>
      </c>
      <c r="D116" s="25">
        <v>499.258278</v>
      </c>
      <c r="E116" s="27">
        <v>0.235258665823204</v>
      </c>
    </row>
    <row r="117" s="6" customFormat="1" ht="25.6" customHeight="1" spans="1:5">
      <c r="A117" s="37" t="s">
        <v>287</v>
      </c>
      <c r="B117" s="37" t="s">
        <v>288</v>
      </c>
      <c r="C117" s="25">
        <v>3765.666307</v>
      </c>
      <c r="D117" s="25">
        <v>2677.034573</v>
      </c>
      <c r="E117" s="27">
        <v>0.710905947248607</v>
      </c>
    </row>
    <row r="118" s="6" customFormat="1" ht="25.6" customHeight="1" spans="1:5">
      <c r="A118" s="37" t="s">
        <v>289</v>
      </c>
      <c r="B118" s="37" t="s">
        <v>290</v>
      </c>
      <c r="C118" s="25">
        <v>199.453015</v>
      </c>
      <c r="D118" s="25">
        <v>499.54</v>
      </c>
      <c r="E118" s="27">
        <v>2.50454975574072</v>
      </c>
    </row>
    <row r="119" s="6" customFormat="1" ht="25.6" customHeight="1" spans="1:5">
      <c r="A119" s="37" t="s">
        <v>291</v>
      </c>
      <c r="B119" s="37" t="s">
        <v>292</v>
      </c>
      <c r="C119" s="25">
        <v>359.973292</v>
      </c>
      <c r="D119" s="25">
        <v>1666.772208</v>
      </c>
      <c r="E119" s="27">
        <v>4.63026631431312</v>
      </c>
    </row>
    <row r="120" s="6" customFormat="1" ht="25.6" customHeight="1" spans="1:5">
      <c r="A120" s="37" t="s">
        <v>293</v>
      </c>
      <c r="B120" s="37" t="s">
        <v>294</v>
      </c>
      <c r="C120" s="25">
        <v>0.3</v>
      </c>
      <c r="D120" s="25">
        <v>0.3</v>
      </c>
      <c r="E120" s="27">
        <v>1</v>
      </c>
    </row>
    <row r="121" s="6" customFormat="1" ht="25.6" customHeight="1" spans="1:5">
      <c r="A121" s="37" t="s">
        <v>295</v>
      </c>
      <c r="B121" s="37" t="s">
        <v>296</v>
      </c>
      <c r="C121" s="25">
        <v>142.303</v>
      </c>
      <c r="D121" s="25">
        <v>151.12</v>
      </c>
      <c r="E121" s="27">
        <v>1.06195934028095</v>
      </c>
    </row>
    <row r="122" s="6" customFormat="1" ht="25.6" customHeight="1" spans="1:5">
      <c r="A122" s="37" t="s">
        <v>298</v>
      </c>
      <c r="B122" s="37" t="s">
        <v>299</v>
      </c>
      <c r="C122" s="25">
        <v>3063.637</v>
      </c>
      <c r="D122" s="25">
        <v>359.302365</v>
      </c>
      <c r="E122" s="27">
        <v>0.117279679348435</v>
      </c>
    </row>
    <row r="123" s="6" customFormat="1" ht="25.6" customHeight="1" spans="1:5">
      <c r="A123" s="37" t="s">
        <v>300</v>
      </c>
      <c r="B123" s="37" t="s">
        <v>301</v>
      </c>
      <c r="C123" s="25">
        <v>1551.45014</v>
      </c>
      <c r="D123" s="25">
        <v>1135.51708</v>
      </c>
      <c r="E123" s="27">
        <v>0.731906911297839</v>
      </c>
    </row>
    <row r="124" s="6" customFormat="1" ht="25.6" customHeight="1" spans="1:5">
      <c r="A124" s="37" t="s">
        <v>302</v>
      </c>
      <c r="B124" s="37" t="s">
        <v>303</v>
      </c>
      <c r="C124" s="25">
        <v>686.45014</v>
      </c>
      <c r="D124" s="25">
        <v>77.51708</v>
      </c>
      <c r="E124" s="27">
        <v>0.112924559968769</v>
      </c>
    </row>
    <row r="125" s="6" customFormat="1" ht="25.6" customHeight="1" spans="1:5">
      <c r="A125" s="37" t="s">
        <v>304</v>
      </c>
      <c r="B125" s="37" t="s">
        <v>305</v>
      </c>
      <c r="C125" s="25">
        <v>390</v>
      </c>
      <c r="D125" s="25">
        <v>390</v>
      </c>
      <c r="E125" s="27">
        <v>1</v>
      </c>
    </row>
    <row r="126" s="6" customFormat="1" ht="25.6" customHeight="1" spans="1:5">
      <c r="A126" s="37" t="s">
        <v>306</v>
      </c>
      <c r="B126" s="37" t="s">
        <v>307</v>
      </c>
      <c r="C126" s="25">
        <v>455</v>
      </c>
      <c r="D126" s="25">
        <v>468</v>
      </c>
      <c r="E126" s="27">
        <v>1.02857142857143</v>
      </c>
    </row>
    <row r="127" s="6" customFormat="1" ht="25.6" customHeight="1" spans="1:5">
      <c r="A127" s="37" t="s">
        <v>308</v>
      </c>
      <c r="B127" s="37" t="s">
        <v>309</v>
      </c>
      <c r="C127" s="25">
        <v>20</v>
      </c>
      <c r="D127" s="25">
        <v>200</v>
      </c>
      <c r="E127" s="27">
        <v>10</v>
      </c>
    </row>
    <row r="128" s="6" customFormat="1" ht="25.6" customHeight="1" spans="1:5">
      <c r="A128" s="62" t="s">
        <v>313</v>
      </c>
      <c r="B128" s="62" t="s">
        <v>314</v>
      </c>
      <c r="C128" s="38">
        <v>87.2414</v>
      </c>
      <c r="D128" s="25"/>
      <c r="E128" s="27"/>
    </row>
    <row r="129" s="6" customFormat="1" ht="25.6" customHeight="1" spans="1:5">
      <c r="A129" s="37" t="s">
        <v>315</v>
      </c>
      <c r="B129" s="37" t="s">
        <v>316</v>
      </c>
      <c r="C129" s="25">
        <v>87.2414</v>
      </c>
      <c r="D129" s="25"/>
      <c r="E129" s="27"/>
    </row>
    <row r="130" s="6" customFormat="1" ht="25.6" customHeight="1" spans="1:5">
      <c r="A130" s="37" t="s">
        <v>317</v>
      </c>
      <c r="B130" s="37" t="s">
        <v>318</v>
      </c>
      <c r="C130" s="25">
        <v>87.2414</v>
      </c>
      <c r="D130" s="25"/>
      <c r="E130" s="27"/>
    </row>
    <row r="131" s="6" customFormat="1" ht="25.6" customHeight="1" spans="1:5">
      <c r="A131" s="62" t="s">
        <v>319</v>
      </c>
      <c r="B131" s="62" t="s">
        <v>320</v>
      </c>
      <c r="C131" s="38">
        <v>0</v>
      </c>
      <c r="D131" s="38">
        <v>39.6</v>
      </c>
      <c r="E131" s="27"/>
    </row>
    <row r="132" s="6" customFormat="1" ht="25.6" customHeight="1" spans="1:5">
      <c r="A132" s="37" t="s">
        <v>321</v>
      </c>
      <c r="B132" s="37" t="s">
        <v>322</v>
      </c>
      <c r="C132" s="25">
        <v>0</v>
      </c>
      <c r="D132" s="25">
        <v>39.6</v>
      </c>
      <c r="E132" s="27"/>
    </row>
    <row r="133" s="6" customFormat="1" ht="25.6" customHeight="1" spans="1:5">
      <c r="A133" s="37" t="s">
        <v>323</v>
      </c>
      <c r="B133" s="37" t="s">
        <v>324</v>
      </c>
      <c r="C133" s="25">
        <v>0</v>
      </c>
      <c r="D133" s="25">
        <v>39.6</v>
      </c>
      <c r="E133" s="27"/>
    </row>
    <row r="134" s="6" customFormat="1" ht="25.6" customHeight="1" spans="1:5">
      <c r="A134" s="37" t="s">
        <v>325</v>
      </c>
      <c r="B134" s="37" t="s">
        <v>326</v>
      </c>
      <c r="C134" s="38">
        <v>2200</v>
      </c>
      <c r="D134" s="38">
        <v>1002</v>
      </c>
      <c r="E134" s="39">
        <v>0.455454545454545</v>
      </c>
    </row>
    <row r="135" s="6" customFormat="1" ht="25.6" customHeight="1" spans="1:5">
      <c r="A135" s="37" t="s">
        <v>327</v>
      </c>
      <c r="B135" s="37" t="s">
        <v>328</v>
      </c>
      <c r="C135" s="25">
        <v>2200</v>
      </c>
      <c r="D135" s="25">
        <v>1000</v>
      </c>
      <c r="E135" s="27">
        <v>0.454545454545455</v>
      </c>
    </row>
    <row r="136" s="6" customFormat="1" ht="25.6" customHeight="1" spans="1:5">
      <c r="A136" s="37" t="s">
        <v>329</v>
      </c>
      <c r="B136" s="37" t="s">
        <v>330</v>
      </c>
      <c r="C136" s="25">
        <v>2200</v>
      </c>
      <c r="D136" s="25">
        <v>1000</v>
      </c>
      <c r="E136" s="27">
        <v>0.454545454545455</v>
      </c>
    </row>
    <row r="137" s="6" customFormat="1" ht="25.6" customHeight="1" spans="1:5">
      <c r="A137" s="37" t="s">
        <v>331</v>
      </c>
      <c r="B137" s="37" t="s">
        <v>332</v>
      </c>
      <c r="C137" s="25"/>
      <c r="D137" s="25">
        <v>2</v>
      </c>
      <c r="E137" s="27"/>
    </row>
    <row r="138" s="6" customFormat="1" ht="25.6" customHeight="1" spans="1:5">
      <c r="A138" s="37" t="s">
        <v>333</v>
      </c>
      <c r="B138" s="37" t="s">
        <v>332</v>
      </c>
      <c r="C138" s="25"/>
      <c r="D138" s="25">
        <v>2</v>
      </c>
      <c r="E138" s="27"/>
    </row>
    <row r="139" s="6" customFormat="1" ht="25.6" customHeight="1" spans="1:5">
      <c r="A139" s="37" t="s">
        <v>334</v>
      </c>
      <c r="B139" s="37" t="s">
        <v>335</v>
      </c>
      <c r="C139" s="38">
        <v>605.964503</v>
      </c>
      <c r="D139" s="38">
        <v>730.8</v>
      </c>
      <c r="E139" s="39">
        <v>1.20601123726219</v>
      </c>
    </row>
    <row r="140" s="6" customFormat="1" ht="25.6" customHeight="1" spans="1:5">
      <c r="A140" s="37" t="s">
        <v>336</v>
      </c>
      <c r="B140" s="37" t="s">
        <v>337</v>
      </c>
      <c r="C140" s="25">
        <v>605.964503</v>
      </c>
      <c r="D140" s="25">
        <v>730.8</v>
      </c>
      <c r="E140" s="27">
        <v>1.20601123726219</v>
      </c>
    </row>
    <row r="141" s="6" customFormat="1" ht="25.6" customHeight="1" spans="1:5">
      <c r="A141" s="37" t="s">
        <v>338</v>
      </c>
      <c r="B141" s="37" t="s">
        <v>339</v>
      </c>
      <c r="C141" s="25">
        <v>351.3686</v>
      </c>
      <c r="D141" s="25">
        <v>404.5</v>
      </c>
      <c r="E141" s="27">
        <v>1.1512127150804</v>
      </c>
    </row>
    <row r="142" s="6" customFormat="1" ht="25.6" customHeight="1" spans="1:5">
      <c r="A142" s="37" t="s">
        <v>340</v>
      </c>
      <c r="B142" s="37" t="s">
        <v>341</v>
      </c>
      <c r="C142" s="25">
        <v>254.595903</v>
      </c>
      <c r="D142" s="25">
        <v>326.3</v>
      </c>
      <c r="E142" s="27">
        <v>1.28163884868171</v>
      </c>
    </row>
    <row r="143" s="6" customFormat="1" ht="25.6" customHeight="1" spans="1:5">
      <c r="A143" s="37" t="s">
        <v>342</v>
      </c>
      <c r="B143" s="37" t="s">
        <v>343</v>
      </c>
      <c r="C143" s="38">
        <v>100.582413</v>
      </c>
      <c r="D143" s="38">
        <v>0.377569</v>
      </c>
      <c r="E143" s="39">
        <v>0.00375382722226002</v>
      </c>
    </row>
    <row r="144" s="6" customFormat="1" ht="25.6" customHeight="1" spans="1:5">
      <c r="A144" s="37" t="s">
        <v>344</v>
      </c>
      <c r="B144" s="37" t="s">
        <v>345</v>
      </c>
      <c r="C144" s="25">
        <v>100.582413</v>
      </c>
      <c r="D144" s="25">
        <v>0.377569</v>
      </c>
      <c r="E144" s="27">
        <v>0.00375382722226002</v>
      </c>
    </row>
    <row r="145" s="6" customFormat="1" ht="25.6" customHeight="1" spans="1:5">
      <c r="A145" s="37" t="s">
        <v>346</v>
      </c>
      <c r="B145" s="37" t="s">
        <v>347</v>
      </c>
      <c r="C145" s="25">
        <v>100.582413</v>
      </c>
      <c r="D145" s="25">
        <v>0.377569</v>
      </c>
      <c r="E145" s="27">
        <v>0.00375382722226002</v>
      </c>
    </row>
    <row r="146" s="6" customFormat="1" ht="25.6" customHeight="1" spans="1:5">
      <c r="A146" s="37" t="s">
        <v>348</v>
      </c>
      <c r="B146" s="37" t="s">
        <v>349</v>
      </c>
      <c r="C146" s="25"/>
      <c r="D146" s="38">
        <v>80</v>
      </c>
      <c r="E146" s="27"/>
    </row>
    <row r="147" s="6" customFormat="1" ht="25.6" customHeight="1" spans="1:5">
      <c r="A147" s="37" t="s">
        <v>348</v>
      </c>
      <c r="B147" s="37" t="s">
        <v>349</v>
      </c>
      <c r="C147" s="25"/>
      <c r="D147" s="25">
        <v>80</v>
      </c>
      <c r="E147" s="27"/>
    </row>
    <row r="148" s="6" customFormat="1" ht="25.6" customHeight="1" spans="1:5">
      <c r="A148" s="37" t="s">
        <v>348</v>
      </c>
      <c r="B148" s="37" t="s">
        <v>349</v>
      </c>
      <c r="C148" s="25"/>
      <c r="D148" s="25">
        <v>80</v>
      </c>
      <c r="E148" s="27"/>
    </row>
    <row r="149" ht="25.7" customHeight="1" spans="1:5">
      <c r="A149" s="24"/>
      <c r="B149" s="24"/>
      <c r="C149" s="45"/>
      <c r="D149" s="45"/>
      <c r="E149" s="45"/>
    </row>
    <row r="150" ht="25.7" customHeight="1" spans="1:5">
      <c r="A150" s="24"/>
      <c r="B150" s="24"/>
      <c r="C150" s="45"/>
      <c r="D150" s="45"/>
      <c r="E150" s="45"/>
    </row>
    <row r="151" ht="25.7" customHeight="1" spans="1:5">
      <c r="A151" s="24"/>
      <c r="B151" s="63" t="s">
        <v>350</v>
      </c>
      <c r="C151" s="38">
        <v>37336.606662</v>
      </c>
      <c r="D151" s="38">
        <v>35780.857738</v>
      </c>
      <c r="E151" s="39">
        <v>1.32102263622825</v>
      </c>
    </row>
    <row r="152" ht="25.7" customHeight="1" spans="1:5">
      <c r="A152" s="24"/>
      <c r="B152" s="63" t="s">
        <v>351</v>
      </c>
      <c r="C152" s="45"/>
      <c r="D152" s="45"/>
      <c r="E152" s="45"/>
    </row>
    <row r="153" ht="25.7" customHeight="1" spans="1:5">
      <c r="A153" s="24"/>
      <c r="B153" s="63" t="s">
        <v>352</v>
      </c>
      <c r="C153" s="38">
        <v>2062.394105</v>
      </c>
      <c r="D153" s="45"/>
      <c r="E153" s="45"/>
    </row>
    <row r="154" ht="25.7" customHeight="1" spans="1:5">
      <c r="A154" s="24"/>
      <c r="B154" s="63" t="s">
        <v>353</v>
      </c>
      <c r="C154" s="38">
        <v>5005.763633</v>
      </c>
      <c r="D154" s="45"/>
      <c r="E154" s="45"/>
    </row>
    <row r="155" ht="25.7" customHeight="1" spans="1:5">
      <c r="A155" s="24"/>
      <c r="B155" s="63" t="s">
        <v>354</v>
      </c>
      <c r="C155" s="38">
        <v>4734.7</v>
      </c>
      <c r="D155" s="38">
        <v>5609.02</v>
      </c>
      <c r="E155" s="43">
        <f>D155/C155</f>
        <v>1.18466217500581</v>
      </c>
    </row>
    <row r="156" ht="25.7" customHeight="1" spans="1:5">
      <c r="A156" s="24"/>
      <c r="B156" s="63" t="s">
        <v>39</v>
      </c>
      <c r="C156" s="42">
        <f>C151+C153+C154+C155</f>
        <v>49139.4644</v>
      </c>
      <c r="D156" s="42">
        <f>D151+D153+D154+D155</f>
        <v>41389.877738</v>
      </c>
      <c r="E156" s="43">
        <f>D156/C156</f>
        <v>0.842294034812475</v>
      </c>
    </row>
    <row r="158" spans="6:6">
      <c r="F158" s="1" t="str">
        <f t="shared" ref="F158:F172" si="0">IF(E158&gt;0,MID(B158,4,20)&amp;ROUND(E158,2)&amp;",","")</f>
        <v/>
      </c>
    </row>
    <row r="159" spans="6:6">
      <c r="F159" s="1" t="str">
        <f t="shared" si="0"/>
        <v/>
      </c>
    </row>
    <row r="160" spans="6:6">
      <c r="F160" s="1" t="str">
        <f t="shared" si="0"/>
        <v/>
      </c>
    </row>
    <row r="161" spans="6:6">
      <c r="F161" s="1" t="str">
        <f t="shared" si="0"/>
        <v/>
      </c>
    </row>
    <row r="162" spans="6:6">
      <c r="F162" s="1" t="str">
        <f t="shared" si="0"/>
        <v/>
      </c>
    </row>
    <row r="163" spans="6:6">
      <c r="F163" s="1" t="str">
        <f t="shared" si="0"/>
        <v/>
      </c>
    </row>
    <row r="164" spans="6:6">
      <c r="F164" s="1" t="str">
        <f t="shared" si="0"/>
        <v/>
      </c>
    </row>
    <row r="165" spans="6:6">
      <c r="F165" s="1" t="str">
        <f t="shared" si="0"/>
        <v/>
      </c>
    </row>
    <row r="166" spans="6:6">
      <c r="F166" s="1" t="str">
        <f t="shared" si="0"/>
        <v/>
      </c>
    </row>
    <row r="167" spans="6:6">
      <c r="F167" s="1" t="str">
        <f t="shared" si="0"/>
        <v/>
      </c>
    </row>
    <row r="168" spans="6:6">
      <c r="F168" s="1" t="str">
        <f t="shared" si="0"/>
        <v/>
      </c>
    </row>
    <row r="169" spans="6:6">
      <c r="F169" s="1" t="str">
        <f t="shared" si="0"/>
        <v/>
      </c>
    </row>
    <row r="170" spans="6:6">
      <c r="F170" s="1" t="str">
        <f t="shared" si="0"/>
        <v/>
      </c>
    </row>
    <row r="171" spans="6:6">
      <c r="F171" s="1" t="str">
        <f t="shared" si="0"/>
        <v/>
      </c>
    </row>
    <row r="172" spans="6:6">
      <c r="F172" s="1" t="str">
        <f t="shared" si="0"/>
        <v/>
      </c>
    </row>
  </sheetData>
  <mergeCells count="1">
    <mergeCell ref="B1:E1"/>
  </mergeCells>
  <pageMargins left="0.314000010490417" right="0.314000010490417" top="0.236000001430511" bottom="0.236000001430511" header="0" footer="0"/>
  <pageSetup paperSize="9" scale="96" orientation="landscape"/>
  <headerFooter/>
  <rowBreaks count="1" manualBreakCount="1">
    <brk id="151" max="4"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view="pageBreakPreview" zoomScaleNormal="100" zoomScaleSheetLayoutView="100" workbookViewId="0">
      <pane ySplit="3" topLeftCell="A16" activePane="bottomLeft" state="frozen"/>
      <selection/>
      <selection pane="bottomLeft" activeCell="D19" sqref="D19"/>
    </sheetView>
  </sheetViews>
  <sheetFormatPr defaultColWidth="10" defaultRowHeight="13.5" outlineLevelCol="4"/>
  <cols>
    <col min="1" max="1" width="33.875" style="1" customWidth="1"/>
    <col min="2" max="4" width="19" style="1" customWidth="1"/>
    <col min="5" max="5" width="63.125" style="1" customWidth="1"/>
    <col min="6" max="16384" width="10" style="1"/>
  </cols>
  <sheetData>
    <row r="1" ht="39.95" customHeight="1" spans="1:5">
      <c r="A1" s="50" t="s">
        <v>17</v>
      </c>
      <c r="B1" s="50"/>
      <c r="C1" s="50"/>
      <c r="D1" s="50"/>
      <c r="E1" s="50"/>
    </row>
    <row r="2" ht="22.7" customHeight="1" spans="1:5">
      <c r="A2" s="21"/>
      <c r="B2" s="21"/>
      <c r="C2" s="21"/>
      <c r="E2" s="22" t="s">
        <v>40</v>
      </c>
    </row>
    <row r="3" ht="34.15" customHeight="1" spans="1:5">
      <c r="A3" s="23" t="s">
        <v>42</v>
      </c>
      <c r="B3" s="23" t="s">
        <v>495</v>
      </c>
      <c r="C3" s="23" t="s">
        <v>496</v>
      </c>
      <c r="D3" s="23" t="s">
        <v>497</v>
      </c>
      <c r="E3" s="23" t="s">
        <v>355</v>
      </c>
    </row>
    <row r="4" ht="25.7" customHeight="1" spans="1:5">
      <c r="A4" s="44" t="s">
        <v>356</v>
      </c>
      <c r="B4" s="25">
        <v>2530.761862</v>
      </c>
      <c r="C4" s="25">
        <v>2941.152</v>
      </c>
      <c r="D4" s="27">
        <v>1.16216070905845</v>
      </c>
      <c r="E4" s="13" t="s">
        <v>357</v>
      </c>
    </row>
    <row r="5" ht="25.7" customHeight="1" spans="1:5">
      <c r="A5" s="51" t="s">
        <v>358</v>
      </c>
      <c r="B5" s="25">
        <v>1571.180842</v>
      </c>
      <c r="C5" s="25">
        <v>1791.842</v>
      </c>
      <c r="D5" s="27">
        <v>1.1404428771669</v>
      </c>
      <c r="E5" s="13" t="s">
        <v>359</v>
      </c>
    </row>
    <row r="6" ht="25.7" customHeight="1" spans="1:5">
      <c r="A6" s="51" t="s">
        <v>360</v>
      </c>
      <c r="B6" s="25">
        <v>323.436391</v>
      </c>
      <c r="C6" s="25">
        <v>361.86</v>
      </c>
      <c r="D6" s="27">
        <v>1.11879803902462</v>
      </c>
      <c r="E6" s="13" t="s">
        <v>361</v>
      </c>
    </row>
    <row r="7" ht="25.7" customHeight="1" spans="1:5">
      <c r="A7" s="51" t="s">
        <v>362</v>
      </c>
      <c r="B7" s="25">
        <v>213.408</v>
      </c>
      <c r="C7" s="25">
        <v>232</v>
      </c>
      <c r="D7" s="27">
        <v>1.08711950817214</v>
      </c>
      <c r="E7" s="13" t="s">
        <v>363</v>
      </c>
    </row>
    <row r="8" ht="25.7" customHeight="1" spans="1:5">
      <c r="A8" s="51" t="s">
        <v>364</v>
      </c>
      <c r="B8" s="25">
        <v>422.736629</v>
      </c>
      <c r="C8" s="25">
        <v>555.45</v>
      </c>
      <c r="D8" s="27">
        <v>1.3139386603757</v>
      </c>
      <c r="E8" s="13" t="s">
        <v>365</v>
      </c>
    </row>
    <row r="9" ht="25.7" customHeight="1" spans="1:5">
      <c r="A9" s="44" t="s">
        <v>366</v>
      </c>
      <c r="B9" s="25">
        <v>275.213839</v>
      </c>
      <c r="C9" s="25">
        <v>374.6</v>
      </c>
      <c r="D9" s="27">
        <v>1.36112341356497</v>
      </c>
      <c r="E9" s="13" t="s">
        <v>367</v>
      </c>
    </row>
    <row r="10" ht="25.7" customHeight="1" spans="1:5">
      <c r="A10" s="51" t="s">
        <v>368</v>
      </c>
      <c r="B10" s="25">
        <v>224.780515</v>
      </c>
      <c r="C10" s="25">
        <v>292.33</v>
      </c>
      <c r="D10" s="27">
        <v>1.30051308050433</v>
      </c>
      <c r="E10" s="13" t="s">
        <v>369</v>
      </c>
    </row>
    <row r="11" ht="25.7" customHeight="1" spans="1:5">
      <c r="A11" s="51" t="s">
        <v>370</v>
      </c>
      <c r="B11" s="25">
        <v>0</v>
      </c>
      <c r="C11" s="25">
        <v>0</v>
      </c>
      <c r="D11" s="27">
        <v>0</v>
      </c>
      <c r="E11" s="13" t="s">
        <v>371</v>
      </c>
    </row>
    <row r="12" ht="25.7" customHeight="1" spans="1:5">
      <c r="A12" s="51" t="s">
        <v>372</v>
      </c>
      <c r="B12" s="25">
        <v>0</v>
      </c>
      <c r="C12" s="25">
        <v>0</v>
      </c>
      <c r="D12" s="27">
        <v>0</v>
      </c>
      <c r="E12" s="13" t="s">
        <v>373</v>
      </c>
    </row>
    <row r="13" ht="25.7" customHeight="1" spans="1:5">
      <c r="A13" s="51" t="s">
        <v>374</v>
      </c>
      <c r="B13" s="25">
        <v>0</v>
      </c>
      <c r="C13" s="25">
        <v>0</v>
      </c>
      <c r="D13" s="27">
        <v>0</v>
      </c>
      <c r="E13" s="13" t="s">
        <v>375</v>
      </c>
    </row>
    <row r="14" ht="25.7" customHeight="1" spans="1:5">
      <c r="A14" s="51" t="s">
        <v>376</v>
      </c>
      <c r="B14" s="25">
        <v>0</v>
      </c>
      <c r="C14" s="25">
        <v>1</v>
      </c>
      <c r="D14" s="27"/>
      <c r="E14" s="13" t="s">
        <v>377</v>
      </c>
    </row>
    <row r="15" ht="25.7" customHeight="1" spans="1:5">
      <c r="A15" s="51" t="s">
        <v>378</v>
      </c>
      <c r="B15" s="25">
        <v>10.4675</v>
      </c>
      <c r="C15" s="25">
        <v>20</v>
      </c>
      <c r="D15" s="27">
        <v>1.91067590160019</v>
      </c>
      <c r="E15" s="13" t="s">
        <v>379</v>
      </c>
    </row>
    <row r="16" ht="25.7" customHeight="1" spans="1:5">
      <c r="A16" s="51" t="s">
        <v>380</v>
      </c>
      <c r="B16" s="25">
        <v>0</v>
      </c>
      <c r="C16" s="25">
        <v>10</v>
      </c>
      <c r="D16" s="27"/>
      <c r="E16" s="13" t="s">
        <v>381</v>
      </c>
    </row>
    <row r="17" ht="25.7" customHeight="1" spans="1:5">
      <c r="A17" s="51" t="s">
        <v>382</v>
      </c>
      <c r="B17" s="25">
        <v>3.079324</v>
      </c>
      <c r="C17" s="25">
        <v>14.75</v>
      </c>
      <c r="D17" s="27">
        <v>4.79001235336067</v>
      </c>
      <c r="E17" s="13" t="s">
        <v>383</v>
      </c>
    </row>
    <row r="18" ht="25.7" customHeight="1" spans="1:5">
      <c r="A18" s="51" t="s">
        <v>384</v>
      </c>
      <c r="B18" s="25">
        <v>36.8865</v>
      </c>
      <c r="C18" s="25">
        <v>35</v>
      </c>
      <c r="D18" s="27">
        <v>0.948856627763545</v>
      </c>
      <c r="E18" s="13" t="s">
        <v>385</v>
      </c>
    </row>
    <row r="19" ht="25.7" customHeight="1" spans="1:5">
      <c r="A19" s="51" t="s">
        <v>386</v>
      </c>
      <c r="B19" s="25">
        <v>0</v>
      </c>
      <c r="C19" s="25">
        <v>1.52</v>
      </c>
      <c r="D19" s="27"/>
      <c r="E19" s="13" t="s">
        <v>387</v>
      </c>
    </row>
    <row r="20" ht="25.7" customHeight="1" spans="1:5">
      <c r="A20" s="44" t="s">
        <v>388</v>
      </c>
      <c r="B20" s="25">
        <v>30</v>
      </c>
      <c r="C20" s="25">
        <v>18</v>
      </c>
      <c r="D20" s="27">
        <v>0.6</v>
      </c>
      <c r="E20" s="13" t="s">
        <v>389</v>
      </c>
    </row>
    <row r="21" ht="25.7" customHeight="1" spans="1:5">
      <c r="A21" s="51" t="s">
        <v>390</v>
      </c>
      <c r="B21" s="25">
        <v>30</v>
      </c>
      <c r="C21" s="25">
        <v>18</v>
      </c>
      <c r="D21" s="27">
        <v>0.6</v>
      </c>
      <c r="E21" s="13" t="s">
        <v>391</v>
      </c>
    </row>
    <row r="22" ht="25.7" customHeight="1" spans="1:5">
      <c r="A22" s="51" t="s">
        <v>392</v>
      </c>
      <c r="B22" s="25">
        <v>0</v>
      </c>
      <c r="C22" s="25">
        <v>0</v>
      </c>
      <c r="D22" s="27">
        <v>0</v>
      </c>
      <c r="E22" s="13" t="s">
        <v>393</v>
      </c>
    </row>
    <row r="23" ht="25.7" customHeight="1" spans="1:5">
      <c r="A23" s="44" t="s">
        <v>394</v>
      </c>
      <c r="B23" s="25">
        <v>2808.543352</v>
      </c>
      <c r="C23" s="25">
        <v>3081.928</v>
      </c>
      <c r="D23" s="27">
        <v>1.09734036962802</v>
      </c>
      <c r="E23" s="13" t="s">
        <v>395</v>
      </c>
    </row>
    <row r="24" ht="25.7" customHeight="1" spans="1:5">
      <c r="A24" s="52" t="s">
        <v>396</v>
      </c>
      <c r="B24" s="53">
        <v>2724.681838</v>
      </c>
      <c r="C24" s="53">
        <v>2966.308</v>
      </c>
      <c r="D24" s="54">
        <v>1.08868050523556</v>
      </c>
      <c r="E24" s="55" t="s">
        <v>397</v>
      </c>
    </row>
    <row r="25" ht="25.7" customHeight="1" spans="1:5">
      <c r="A25" s="56" t="s">
        <v>398</v>
      </c>
      <c r="B25" s="57">
        <v>83.861514</v>
      </c>
      <c r="C25" s="57">
        <v>115.62</v>
      </c>
      <c r="D25" s="58">
        <v>1.37870155790414</v>
      </c>
      <c r="E25" s="59" t="s">
        <v>399</v>
      </c>
    </row>
    <row r="26" ht="25.7" customHeight="1" spans="1:5">
      <c r="A26" s="60" t="s">
        <v>400</v>
      </c>
      <c r="B26" s="57">
        <v>0</v>
      </c>
      <c r="C26" s="57">
        <v>1.56</v>
      </c>
      <c r="D26" s="58"/>
      <c r="E26" s="59" t="s">
        <v>401</v>
      </c>
    </row>
    <row r="27" ht="25.7" customHeight="1" spans="1:5">
      <c r="A27" s="56" t="s">
        <v>402</v>
      </c>
      <c r="B27" s="57">
        <v>0</v>
      </c>
      <c r="C27" s="57">
        <v>1.56</v>
      </c>
      <c r="D27" s="58"/>
      <c r="E27" s="59" t="s">
        <v>403</v>
      </c>
    </row>
    <row r="28" ht="25.7" customHeight="1" spans="1:5">
      <c r="A28" s="60" t="s">
        <v>404</v>
      </c>
      <c r="B28" s="57">
        <v>268.086</v>
      </c>
      <c r="C28" s="57">
        <v>270.9</v>
      </c>
      <c r="D28" s="58">
        <v>1.01049663167789</v>
      </c>
      <c r="E28" s="59" t="s">
        <v>405</v>
      </c>
    </row>
    <row r="29" ht="25.7" customHeight="1" spans="1:5">
      <c r="A29" s="56" t="s">
        <v>406</v>
      </c>
      <c r="B29" s="57">
        <v>268.086</v>
      </c>
      <c r="C29" s="57">
        <v>0</v>
      </c>
      <c r="D29" s="58">
        <v>0</v>
      </c>
      <c r="E29" s="59" t="s">
        <v>407</v>
      </c>
    </row>
    <row r="30" ht="25.7" customHeight="1" spans="1:5">
      <c r="A30" s="60" t="s">
        <v>408</v>
      </c>
      <c r="B30" s="57">
        <v>5912.605053</v>
      </c>
      <c r="C30" s="57">
        <v>6688.14</v>
      </c>
      <c r="D30" s="58">
        <v>1.13116637083793</v>
      </c>
      <c r="E30" s="56"/>
    </row>
    <row r="31" ht="48" customHeight="1" spans="1:5">
      <c r="A31" s="61" t="s">
        <v>409</v>
      </c>
      <c r="B31" s="61"/>
      <c r="C31" s="61"/>
      <c r="D31" s="61"/>
      <c r="E31" s="61"/>
    </row>
  </sheetData>
  <mergeCells count="2">
    <mergeCell ref="A1:E1"/>
    <mergeCell ref="A31:E31"/>
  </mergeCells>
  <pageMargins left="0.314000010490417" right="0.314000010490417" top="0.236000001430511" bottom="0.236000001430511" header="0" footer="0"/>
  <pageSetup paperSize="9" scale="67" orientation="landscape"/>
  <headerFooter/>
  <rowBreaks count="1" manualBreakCount="1">
    <brk id="22" max="16383"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view="pageBreakPreview" zoomScaleNormal="100" zoomScaleSheetLayoutView="100" workbookViewId="0">
      <selection activeCell="B5" sqref="B5"/>
    </sheetView>
  </sheetViews>
  <sheetFormatPr defaultColWidth="10" defaultRowHeight="13.5" outlineLevelRow="6" outlineLevelCol="3"/>
  <cols>
    <col min="1" max="1" width="31.75" style="1" customWidth="1"/>
    <col min="2" max="2" width="20" style="1" customWidth="1"/>
    <col min="3" max="3" width="20.5" style="1" customWidth="1"/>
    <col min="4" max="4" width="20" style="1" customWidth="1"/>
    <col min="5" max="5" width="9.75" style="1" customWidth="1"/>
    <col min="6" max="16384" width="10" style="1"/>
  </cols>
  <sheetData>
    <row r="1" ht="39.95" customHeight="1" spans="1:4">
      <c r="A1" s="20" t="s">
        <v>18</v>
      </c>
      <c r="B1" s="20"/>
      <c r="C1" s="20"/>
      <c r="D1" s="20"/>
    </row>
    <row r="2" ht="22.7" customHeight="1" spans="1:4">
      <c r="A2" s="21"/>
      <c r="B2" s="21"/>
      <c r="C2" s="21"/>
      <c r="D2" s="22" t="s">
        <v>40</v>
      </c>
    </row>
    <row r="3" ht="34.15" customHeight="1" spans="1:4">
      <c r="A3" s="23" t="s">
        <v>410</v>
      </c>
      <c r="B3" s="23" t="s">
        <v>495</v>
      </c>
      <c r="C3" s="23" t="s">
        <v>496</v>
      </c>
      <c r="D3" s="23" t="s">
        <v>497</v>
      </c>
    </row>
    <row r="4" ht="25.7" customHeight="1" spans="1:4">
      <c r="A4" s="24" t="s">
        <v>411</v>
      </c>
      <c r="B4" s="47">
        <v>168.81</v>
      </c>
      <c r="C4" s="24">
        <v>0</v>
      </c>
      <c r="D4" s="48">
        <f>C4/B4</f>
        <v>0</v>
      </c>
    </row>
    <row r="5" ht="25.7" customHeight="1" spans="1:4">
      <c r="A5" s="24" t="s">
        <v>412</v>
      </c>
      <c r="B5" s="47">
        <v>2563.5652</v>
      </c>
      <c r="C5" s="49">
        <v>926.50514</v>
      </c>
      <c r="D5" s="48">
        <f>C5/B5</f>
        <v>0.361412746592129</v>
      </c>
    </row>
    <row r="6" ht="25.7" customHeight="1" spans="1:4">
      <c r="A6" s="24"/>
      <c r="B6" s="24"/>
      <c r="C6" s="49"/>
      <c r="D6" s="48"/>
    </row>
    <row r="7" ht="25.7" customHeight="1" spans="1:4">
      <c r="A7" s="44" t="s">
        <v>413</v>
      </c>
      <c r="B7" s="24">
        <f>B4+B5</f>
        <v>2732.3752</v>
      </c>
      <c r="C7" s="49">
        <f>C4+C5</f>
        <v>926.50514</v>
      </c>
      <c r="D7" s="48">
        <f>C7/B7</f>
        <v>0.339084156524331</v>
      </c>
    </row>
  </sheetData>
  <mergeCells count="1">
    <mergeCell ref="A1:D1"/>
  </mergeCells>
  <pageMargins left="0.314000010490417" right="0.314000010490417" top="0.236000001430511" bottom="0.236000001430511"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view="pageBreakPreview" zoomScaleNormal="100" zoomScaleSheetLayoutView="100" workbookViewId="0">
      <pane ySplit="3" topLeftCell="A4" activePane="bottomLeft" state="frozen"/>
      <selection/>
      <selection pane="bottomLeft" activeCell="E16" sqref="E16"/>
    </sheetView>
  </sheetViews>
  <sheetFormatPr defaultColWidth="10" defaultRowHeight="13.5" outlineLevelCol="4"/>
  <cols>
    <col min="1" max="1" width="10" style="1"/>
    <col min="2" max="2" width="40" style="1" customWidth="1"/>
    <col min="3" max="4" width="21.5" style="1" customWidth="1"/>
    <col min="5" max="5" width="17.5" style="1" customWidth="1"/>
    <col min="6" max="7" width="9.75" style="1" customWidth="1"/>
    <col min="8" max="16384" width="10" style="1"/>
  </cols>
  <sheetData>
    <row r="1" ht="39.95" customHeight="1" spans="2:5">
      <c r="B1" s="20" t="s">
        <v>19</v>
      </c>
      <c r="C1" s="20"/>
      <c r="D1" s="20"/>
      <c r="E1" s="20"/>
    </row>
    <row r="2" ht="22.7" customHeight="1" spans="2:5">
      <c r="B2" s="21"/>
      <c r="C2" s="21"/>
      <c r="D2" s="21"/>
      <c r="E2" s="22" t="s">
        <v>40</v>
      </c>
    </row>
    <row r="3" ht="34.15" customHeight="1" spans="1:5">
      <c r="A3" s="23" t="s">
        <v>41</v>
      </c>
      <c r="B3" s="23" t="s">
        <v>414</v>
      </c>
      <c r="C3" s="23" t="s">
        <v>495</v>
      </c>
      <c r="D3" s="23" t="s">
        <v>496</v>
      </c>
      <c r="E3" s="23" t="s">
        <v>497</v>
      </c>
    </row>
    <row r="4" ht="34.15" customHeight="1" spans="1:5">
      <c r="A4" s="37" t="s">
        <v>234</v>
      </c>
      <c r="B4" s="37" t="s">
        <v>235</v>
      </c>
      <c r="C4" s="38">
        <v>1746.19006</v>
      </c>
      <c r="D4" s="38">
        <v>503.14514</v>
      </c>
      <c r="E4" s="39">
        <v>0.288138818061993</v>
      </c>
    </row>
    <row r="5" ht="34.15" customHeight="1" spans="1:5">
      <c r="A5" s="37" t="s">
        <v>415</v>
      </c>
      <c r="B5" s="37" t="s">
        <v>416</v>
      </c>
      <c r="C5" s="25">
        <v>1746.19006</v>
      </c>
      <c r="D5" s="25">
        <v>503.14514</v>
      </c>
      <c r="E5" s="27">
        <v>0.288138818061993</v>
      </c>
    </row>
    <row r="6" ht="34.15" customHeight="1" spans="1:5">
      <c r="A6" s="37" t="s">
        <v>417</v>
      </c>
      <c r="B6" s="37" t="s">
        <v>418</v>
      </c>
      <c r="C6" s="25">
        <v>1537.06246</v>
      </c>
      <c r="D6" s="25">
        <v>439.59894</v>
      </c>
      <c r="E6" s="27">
        <v>0.285999399139577</v>
      </c>
    </row>
    <row r="7" ht="34.15" customHeight="1" spans="1:5">
      <c r="A7" s="37" t="s">
        <v>419</v>
      </c>
      <c r="B7" s="37" t="s">
        <v>420</v>
      </c>
      <c r="C7" s="25">
        <v>209.1276</v>
      </c>
      <c r="D7" s="25">
        <v>63.5462</v>
      </c>
      <c r="E7" s="27">
        <v>0.303863287294456</v>
      </c>
    </row>
    <row r="8" ht="34.15" customHeight="1" spans="1:5">
      <c r="A8" s="37" t="s">
        <v>256</v>
      </c>
      <c r="B8" s="37" t="s">
        <v>257</v>
      </c>
      <c r="C8" s="38">
        <v>8.28</v>
      </c>
      <c r="D8" s="38">
        <v>0.36</v>
      </c>
      <c r="E8" s="39">
        <v>0.0434782608695652</v>
      </c>
    </row>
    <row r="9" ht="34.15" customHeight="1" spans="1:5">
      <c r="A9" s="37" t="s">
        <v>421</v>
      </c>
      <c r="B9" s="37" t="s">
        <v>422</v>
      </c>
      <c r="C9" s="25">
        <v>8.28</v>
      </c>
      <c r="D9" s="25">
        <v>0.36</v>
      </c>
      <c r="E9" s="27">
        <v>0.0434782608695652</v>
      </c>
    </row>
    <row r="10" ht="34.15" customHeight="1" spans="1:5">
      <c r="A10" s="37" t="s">
        <v>425</v>
      </c>
      <c r="B10" s="37" t="s">
        <v>426</v>
      </c>
      <c r="C10" s="25"/>
      <c r="D10" s="25">
        <v>0.36</v>
      </c>
      <c r="E10" s="27"/>
    </row>
    <row r="11" ht="34.15" customHeight="1" spans="1:5">
      <c r="A11" s="37" t="s">
        <v>427</v>
      </c>
      <c r="B11" s="37" t="s">
        <v>428</v>
      </c>
      <c r="C11" s="38">
        <v>51.4</v>
      </c>
      <c r="D11" s="38">
        <v>423</v>
      </c>
      <c r="E11" s="39">
        <v>8.2295719844358</v>
      </c>
    </row>
    <row r="12" ht="25.7" customHeight="1" spans="1:5">
      <c r="A12" s="37" t="s">
        <v>429</v>
      </c>
      <c r="B12" s="37" t="s">
        <v>430</v>
      </c>
      <c r="C12" s="25">
        <v>51.4</v>
      </c>
      <c r="D12" s="25">
        <v>423</v>
      </c>
      <c r="E12" s="27">
        <v>8.2295719844358</v>
      </c>
    </row>
    <row r="13" ht="25.7" customHeight="1" spans="1:5">
      <c r="A13" s="37" t="s">
        <v>433</v>
      </c>
      <c r="B13" s="37" t="s">
        <v>434</v>
      </c>
      <c r="C13" s="25"/>
      <c r="D13" s="25">
        <v>423</v>
      </c>
      <c r="E13" s="27"/>
    </row>
    <row r="14" ht="25.7" customHeight="1" spans="1:5">
      <c r="A14" s="40"/>
      <c r="B14" s="41" t="s">
        <v>500</v>
      </c>
      <c r="C14" s="42">
        <f>C4+C8+C11</f>
        <v>1805.87006</v>
      </c>
      <c r="D14" s="42">
        <f>D4+D8+D11</f>
        <v>926.50514</v>
      </c>
      <c r="E14" s="43">
        <f>D14/C14</f>
        <v>0.513051941289729</v>
      </c>
    </row>
    <row r="15" ht="25.7" customHeight="1" spans="1:5">
      <c r="A15" s="40"/>
      <c r="B15" s="44" t="s">
        <v>351</v>
      </c>
      <c r="C15" s="45"/>
      <c r="D15" s="45"/>
      <c r="E15" s="45"/>
    </row>
    <row r="16" ht="25.7" customHeight="1" spans="1:5">
      <c r="A16" s="40"/>
      <c r="B16" s="44" t="s">
        <v>353</v>
      </c>
      <c r="C16" s="45">
        <v>926.50514</v>
      </c>
      <c r="D16" s="45"/>
      <c r="E16" s="46">
        <f>D16/C16</f>
        <v>0</v>
      </c>
    </row>
    <row r="17" ht="25.7" customHeight="1" spans="1:5">
      <c r="A17" s="40"/>
      <c r="B17" s="44" t="s">
        <v>436</v>
      </c>
      <c r="C17" s="42">
        <f>C14+C16</f>
        <v>2732.3752</v>
      </c>
      <c r="D17" s="42">
        <f>D14+D16</f>
        <v>926.50514</v>
      </c>
      <c r="E17" s="43">
        <f>D17/C17</f>
        <v>0.339084156524331</v>
      </c>
    </row>
  </sheetData>
  <mergeCells count="1">
    <mergeCell ref="B1:E1"/>
  </mergeCells>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view="pageBreakPreview" zoomScaleNormal="100" zoomScaleSheetLayoutView="100" workbookViewId="0">
      <selection activeCell="C4" sqref="C4:C8"/>
    </sheetView>
  </sheetViews>
  <sheetFormatPr defaultColWidth="10" defaultRowHeight="13.5" outlineLevelCol="4"/>
  <cols>
    <col min="1" max="1" width="22.625" style="1" customWidth="1"/>
    <col min="2" max="2" width="20" style="1" customWidth="1"/>
    <col min="3" max="3" width="20.5" style="1" customWidth="1"/>
    <col min="4" max="4" width="20" style="1" customWidth="1"/>
    <col min="5" max="5" width="17.875" style="1" customWidth="1"/>
    <col min="6" max="6" width="9.75" style="1" customWidth="1"/>
    <col min="7" max="16384" width="10" style="1"/>
  </cols>
  <sheetData>
    <row r="1" ht="39.95" customHeight="1" spans="1:5">
      <c r="A1" s="20" t="s">
        <v>2</v>
      </c>
      <c r="B1" s="20"/>
      <c r="C1" s="20"/>
      <c r="D1" s="20"/>
      <c r="E1" s="20"/>
    </row>
    <row r="2" ht="22.7" customHeight="1" spans="1:5">
      <c r="A2" s="21"/>
      <c r="B2" s="21"/>
      <c r="C2" s="21"/>
      <c r="D2" s="21"/>
      <c r="E2" s="22" t="s">
        <v>28</v>
      </c>
    </row>
    <row r="3" ht="34.15" customHeight="1" spans="1:5">
      <c r="A3" s="23" t="s">
        <v>29</v>
      </c>
      <c r="B3" s="23" t="s">
        <v>30</v>
      </c>
      <c r="C3" s="23" t="s">
        <v>31</v>
      </c>
      <c r="D3" s="23" t="s">
        <v>32</v>
      </c>
      <c r="E3" s="23" t="s">
        <v>33</v>
      </c>
    </row>
    <row r="4" ht="25.7" customHeight="1" spans="1:5">
      <c r="A4" s="24" t="s">
        <v>34</v>
      </c>
      <c r="B4" s="64">
        <f>28500+4734.7</f>
        <v>33234.7</v>
      </c>
      <c r="C4" s="64">
        <f>27000+4734.7</f>
        <v>31734.7</v>
      </c>
      <c r="D4" s="64">
        <f>27000+4734.7</f>
        <v>31734.7</v>
      </c>
      <c r="E4" s="107">
        <f>D4/C4</f>
        <v>1</v>
      </c>
    </row>
    <row r="5" ht="25.7" customHeight="1" spans="1:5">
      <c r="A5" s="24" t="s">
        <v>35</v>
      </c>
      <c r="B5" s="64">
        <v>6687.03</v>
      </c>
      <c r="C5" s="64">
        <v>8074.928595</v>
      </c>
      <c r="D5" s="64">
        <v>8074.928595</v>
      </c>
      <c r="E5" s="107">
        <f>D5/C5</f>
        <v>1</v>
      </c>
    </row>
    <row r="6" ht="25.7" customHeight="1" spans="1:5">
      <c r="A6" s="24"/>
      <c r="B6" s="49"/>
      <c r="C6" s="49"/>
      <c r="D6" s="49"/>
      <c r="E6" s="24"/>
    </row>
    <row r="7" ht="25.7" customHeight="1" spans="1:5">
      <c r="A7" s="24"/>
      <c r="B7" s="49"/>
      <c r="C7" s="49"/>
      <c r="D7" s="49"/>
      <c r="E7" s="24"/>
    </row>
    <row r="8" ht="25.7" customHeight="1" spans="1:5">
      <c r="A8" s="44" t="s">
        <v>36</v>
      </c>
      <c r="B8" s="49">
        <f>B4+B5</f>
        <v>39921.73</v>
      </c>
      <c r="C8" s="49">
        <f>C4+C5</f>
        <v>39809.628595</v>
      </c>
      <c r="D8" s="49">
        <f>D4+D5</f>
        <v>39809.628595</v>
      </c>
      <c r="E8" s="48">
        <f>D8/C8</f>
        <v>1</v>
      </c>
    </row>
    <row r="9" ht="25.7" customHeight="1" spans="1:5">
      <c r="A9" s="44" t="s">
        <v>37</v>
      </c>
      <c r="B9" s="49">
        <v>7718.882897</v>
      </c>
      <c r="C9" s="49">
        <v>7718.882897</v>
      </c>
      <c r="D9" s="49">
        <v>7718.882897</v>
      </c>
      <c r="E9" s="48">
        <f>D9/C9</f>
        <v>1</v>
      </c>
    </row>
    <row r="10" ht="25.7" customHeight="1" spans="1:5">
      <c r="A10" s="44" t="s">
        <v>38</v>
      </c>
      <c r="B10" s="49">
        <v>1610.952908</v>
      </c>
      <c r="C10" s="49">
        <v>1610.952908</v>
      </c>
      <c r="D10" s="49">
        <v>1610.952908</v>
      </c>
      <c r="E10" s="65">
        <f>D10/C10</f>
        <v>1</v>
      </c>
    </row>
    <row r="11" ht="25.7" customHeight="1" spans="1:5">
      <c r="A11" s="44"/>
      <c r="B11" s="24"/>
      <c r="C11" s="24"/>
      <c r="D11" s="24"/>
      <c r="E11" s="90"/>
    </row>
    <row r="12" ht="25.7" customHeight="1" spans="1:5">
      <c r="A12" s="44" t="s">
        <v>39</v>
      </c>
      <c r="B12" s="49">
        <f>B8+B9+B10</f>
        <v>49251.565805</v>
      </c>
      <c r="C12" s="49">
        <f>C8+C9+C10</f>
        <v>49139.4644</v>
      </c>
      <c r="D12" s="49">
        <f>D8+D9+D10</f>
        <v>49139.4644</v>
      </c>
      <c r="E12" s="48">
        <f>D12/C12</f>
        <v>1</v>
      </c>
    </row>
  </sheetData>
  <mergeCells count="1">
    <mergeCell ref="A1:E1"/>
  </mergeCells>
  <pageMargins left="0.31496062992126" right="0.31496062992126" top="0.236220472440945" bottom="0.236220472440945"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view="pageBreakPreview" zoomScaleNormal="100" zoomScaleSheetLayoutView="100" workbookViewId="0">
      <selection activeCell="B12" sqref="B12"/>
    </sheetView>
  </sheetViews>
  <sheetFormatPr defaultColWidth="10" defaultRowHeight="13.5" outlineLevelCol="3"/>
  <cols>
    <col min="1" max="1" width="24.625" style="1" customWidth="1"/>
    <col min="2" max="4" width="21" style="1" customWidth="1"/>
    <col min="5" max="5" width="9.75" style="1" customWidth="1"/>
    <col min="6" max="16384" width="10" style="1"/>
  </cols>
  <sheetData>
    <row r="1" ht="39.95" customHeight="1" spans="1:4">
      <c r="A1" s="20" t="s">
        <v>20</v>
      </c>
      <c r="B1" s="20"/>
      <c r="C1" s="20"/>
      <c r="D1" s="20"/>
    </row>
    <row r="2" ht="22.7" customHeight="1" spans="1:4">
      <c r="A2" s="21"/>
      <c r="B2" s="21"/>
      <c r="C2" s="21"/>
      <c r="D2" s="22" t="s">
        <v>40</v>
      </c>
    </row>
    <row r="3" ht="34.15" customHeight="1" spans="1:4">
      <c r="A3" s="23" t="s">
        <v>437</v>
      </c>
      <c r="B3" s="23" t="s">
        <v>495</v>
      </c>
      <c r="C3" s="23" t="s">
        <v>496</v>
      </c>
      <c r="D3" s="23" t="s">
        <v>497</v>
      </c>
    </row>
    <row r="4" ht="25.7" customHeight="1" spans="1:4">
      <c r="A4" s="36" t="s">
        <v>439</v>
      </c>
      <c r="B4" s="24"/>
      <c r="C4" s="24"/>
      <c r="D4" s="24"/>
    </row>
    <row r="5" ht="25.7" customHeight="1" spans="1:4">
      <c r="A5" s="24" t="s">
        <v>501</v>
      </c>
      <c r="B5" s="24"/>
      <c r="C5" s="24"/>
      <c r="D5" s="24"/>
    </row>
    <row r="6" ht="25.7" customHeight="1" spans="1:4">
      <c r="A6" s="24"/>
      <c r="B6" s="24"/>
      <c r="C6" s="24"/>
      <c r="D6" s="24"/>
    </row>
    <row r="7" ht="25.7" customHeight="1" spans="1:4">
      <c r="A7" s="36" t="s">
        <v>441</v>
      </c>
      <c r="B7" s="24"/>
      <c r="C7" s="24"/>
      <c r="D7" s="24"/>
    </row>
    <row r="8" ht="25.7" customHeight="1" spans="1:4">
      <c r="A8" s="36" t="s">
        <v>442</v>
      </c>
      <c r="B8" s="24"/>
      <c r="C8" s="24"/>
      <c r="D8" s="24"/>
    </row>
    <row r="9" ht="25.7" customHeight="1" spans="1:4">
      <c r="A9" s="21"/>
      <c r="B9" s="21"/>
      <c r="C9" s="21"/>
      <c r="D9" s="21"/>
    </row>
    <row r="10" ht="25.7" customHeight="1" spans="1:4">
      <c r="A10" s="21" t="s">
        <v>443</v>
      </c>
      <c r="B10" s="21"/>
      <c r="C10" s="21"/>
      <c r="D10" s="21"/>
    </row>
  </sheetData>
  <mergeCells count="2">
    <mergeCell ref="A1:D1"/>
    <mergeCell ref="A10:D10"/>
  </mergeCells>
  <pageMargins left="0.314000010490417" right="0.314000010490417" top="0.236000001430511" bottom="0.236000001430511"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view="pageBreakPreview" zoomScaleNormal="100" zoomScaleSheetLayoutView="100" workbookViewId="0">
      <selection activeCell="E18" sqref="E18"/>
    </sheetView>
  </sheetViews>
  <sheetFormatPr defaultColWidth="10" defaultRowHeight="13.5" outlineLevelCol="3"/>
  <cols>
    <col min="1" max="1" width="28.25" style="1" customWidth="1"/>
    <col min="2" max="4" width="21" style="1" customWidth="1"/>
    <col min="5" max="5" width="9.75" style="1" customWidth="1"/>
    <col min="6" max="16384" width="10" style="1"/>
  </cols>
  <sheetData>
    <row r="1" ht="39.95" customHeight="1" spans="1:4">
      <c r="A1" s="20" t="s">
        <v>21</v>
      </c>
      <c r="B1" s="20"/>
      <c r="C1" s="20"/>
      <c r="D1" s="20"/>
    </row>
    <row r="2" ht="22.7" customHeight="1" spans="1:4">
      <c r="A2" s="21"/>
      <c r="B2" s="21"/>
      <c r="C2" s="21"/>
      <c r="D2" s="22" t="s">
        <v>40</v>
      </c>
    </row>
    <row r="3" ht="34.15" customHeight="1" spans="1:4">
      <c r="A3" s="23" t="s">
        <v>437</v>
      </c>
      <c r="B3" s="23" t="s">
        <v>495</v>
      </c>
      <c r="C3" s="23" t="s">
        <v>496</v>
      </c>
      <c r="D3" s="23" t="s">
        <v>497</v>
      </c>
    </row>
    <row r="4" ht="25.7" customHeight="1" spans="1:4">
      <c r="A4" s="36" t="s">
        <v>444</v>
      </c>
      <c r="B4" s="24"/>
      <c r="C4" s="24"/>
      <c r="D4" s="24"/>
    </row>
    <row r="5" ht="25.7" customHeight="1" spans="1:4">
      <c r="A5" s="36" t="s">
        <v>445</v>
      </c>
      <c r="B5" s="24"/>
      <c r="C5" s="24"/>
      <c r="D5" s="24"/>
    </row>
    <row r="6" ht="25.7" customHeight="1" spans="1:4">
      <c r="A6" s="24" t="s">
        <v>446</v>
      </c>
      <c r="B6" s="24"/>
      <c r="C6" s="24"/>
      <c r="D6" s="24"/>
    </row>
    <row r="7" ht="25.7" customHeight="1" spans="1:4">
      <c r="A7" s="24"/>
      <c r="B7" s="24"/>
      <c r="C7" s="24"/>
      <c r="D7" s="24"/>
    </row>
    <row r="8" ht="25.7" customHeight="1" spans="1:4">
      <c r="A8" s="24"/>
      <c r="B8" s="24"/>
      <c r="C8" s="24"/>
      <c r="D8" s="24"/>
    </row>
    <row r="9" ht="25.7" customHeight="1" spans="1:4">
      <c r="A9" s="36" t="s">
        <v>447</v>
      </c>
      <c r="B9" s="24"/>
      <c r="C9" s="24"/>
      <c r="D9" s="24"/>
    </row>
    <row r="10" ht="25.7" customHeight="1" spans="1:4">
      <c r="A10" s="36" t="s">
        <v>351</v>
      </c>
      <c r="B10" s="24"/>
      <c r="C10" s="24"/>
      <c r="D10" s="24"/>
    </row>
    <row r="11" ht="25.7" customHeight="1" spans="1:4">
      <c r="A11" s="36" t="s">
        <v>448</v>
      </c>
      <c r="B11" s="24"/>
      <c r="C11" s="24"/>
      <c r="D11" s="24"/>
    </row>
    <row r="12" ht="25.7" customHeight="1" spans="1:4">
      <c r="A12" s="21"/>
      <c r="B12" s="21"/>
      <c r="C12" s="21"/>
      <c r="D12" s="21"/>
    </row>
    <row r="13" ht="25.7" customHeight="1" spans="1:4">
      <c r="A13" s="21" t="s">
        <v>449</v>
      </c>
      <c r="B13" s="21"/>
      <c r="C13" s="21"/>
      <c r="D13" s="21"/>
    </row>
  </sheetData>
  <mergeCells count="2">
    <mergeCell ref="A1:D1"/>
    <mergeCell ref="A13:D13"/>
  </mergeCells>
  <pageMargins left="0.314000010490417" right="0.314000010490417" top="0.236000001430511" bottom="0.236000001430511"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view="pageBreakPreview" zoomScaleNormal="100" zoomScaleSheetLayoutView="100" workbookViewId="0">
      <selection activeCell="G27" sqref="G27"/>
    </sheetView>
  </sheetViews>
  <sheetFormatPr defaultColWidth="10" defaultRowHeight="13.5" outlineLevelRow="6" outlineLevelCol="3"/>
  <cols>
    <col min="1" max="1" width="37.5" style="1" customWidth="1"/>
    <col min="2" max="3" width="14.375" style="1" customWidth="1"/>
    <col min="4" max="4" width="16.875" style="1" customWidth="1"/>
    <col min="5" max="5" width="9.75" style="1" customWidth="1"/>
    <col min="6" max="16384" width="10" style="1"/>
  </cols>
  <sheetData>
    <row r="1" ht="39.95" customHeight="1" spans="1:4">
      <c r="A1" s="20" t="s">
        <v>22</v>
      </c>
      <c r="B1" s="20"/>
      <c r="C1" s="20"/>
      <c r="D1" s="20"/>
    </row>
    <row r="2" ht="22.7" customHeight="1" spans="1:4">
      <c r="A2" s="21"/>
      <c r="B2" s="21"/>
      <c r="C2" s="21"/>
      <c r="D2" s="22" t="s">
        <v>40</v>
      </c>
    </row>
    <row r="3" ht="34.15" customHeight="1" spans="1:4">
      <c r="A3" s="23" t="s">
        <v>450</v>
      </c>
      <c r="B3" s="23" t="s">
        <v>495</v>
      </c>
      <c r="C3" s="23" t="s">
        <v>496</v>
      </c>
      <c r="D3" s="23" t="s">
        <v>497</v>
      </c>
    </row>
    <row r="4" ht="25.7" customHeight="1" spans="1:4">
      <c r="A4" s="24" t="s">
        <v>451</v>
      </c>
      <c r="B4" s="24"/>
      <c r="C4" s="24"/>
      <c r="D4" s="24"/>
    </row>
    <row r="5" ht="25.7" customHeight="1" spans="1:4">
      <c r="A5" s="24" t="s">
        <v>452</v>
      </c>
      <c r="B5" s="24"/>
      <c r="C5" s="24"/>
      <c r="D5" s="24"/>
    </row>
    <row r="6" ht="25.7" customHeight="1" spans="1:4">
      <c r="A6" s="21"/>
      <c r="B6" s="21"/>
      <c r="C6" s="21"/>
      <c r="D6" s="21"/>
    </row>
    <row r="7" ht="25.7" customHeight="1" spans="1:4">
      <c r="A7" s="35" t="s">
        <v>453</v>
      </c>
      <c r="B7" s="35"/>
      <c r="C7" s="21"/>
      <c r="D7" s="21"/>
    </row>
  </sheetData>
  <mergeCells count="2">
    <mergeCell ref="A1:D1"/>
    <mergeCell ref="A7:B7"/>
  </mergeCells>
  <pageMargins left="0.314000010490417" right="0.314000010490417" top="0.236000001430511" bottom="0.236000001430511"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view="pageBreakPreview" zoomScaleNormal="100" zoomScaleSheetLayoutView="100" workbookViewId="0">
      <selection activeCell="E24" sqref="E24"/>
    </sheetView>
  </sheetViews>
  <sheetFormatPr defaultColWidth="10" defaultRowHeight="13.5" outlineLevelRow="6" outlineLevelCol="3"/>
  <cols>
    <col min="1" max="1" width="33.875" style="1" customWidth="1"/>
    <col min="2" max="3" width="13.375" style="1" customWidth="1"/>
    <col min="4" max="4" width="18.5" style="1" customWidth="1"/>
    <col min="5" max="5" width="9.75" style="1" customWidth="1"/>
    <col min="6" max="16384" width="10" style="1"/>
  </cols>
  <sheetData>
    <row r="1" ht="39.95" customHeight="1" spans="1:4">
      <c r="A1" s="20" t="s">
        <v>23</v>
      </c>
      <c r="B1" s="20"/>
      <c r="C1" s="20"/>
      <c r="D1" s="20"/>
    </row>
    <row r="2" ht="22.7" customHeight="1" spans="1:4">
      <c r="A2" s="21"/>
      <c r="B2" s="21"/>
      <c r="C2" s="21"/>
      <c r="D2" s="34" t="s">
        <v>40</v>
      </c>
    </row>
    <row r="3" ht="34.15" customHeight="1" spans="1:4">
      <c r="A3" s="23" t="s">
        <v>450</v>
      </c>
      <c r="B3" s="23" t="s">
        <v>495</v>
      </c>
      <c r="C3" s="23" t="s">
        <v>496</v>
      </c>
      <c r="D3" s="23" t="s">
        <v>497</v>
      </c>
    </row>
    <row r="4" ht="25.7" customHeight="1" spans="1:4">
      <c r="A4" s="24" t="s">
        <v>454</v>
      </c>
      <c r="B4" s="24"/>
      <c r="C4" s="24"/>
      <c r="D4" s="24"/>
    </row>
    <row r="5" ht="25.7" customHeight="1" spans="1:4">
      <c r="A5" s="24" t="s">
        <v>455</v>
      </c>
      <c r="B5" s="24"/>
      <c r="C5" s="24"/>
      <c r="D5" s="24"/>
    </row>
    <row r="6" ht="25.7" customHeight="1" spans="1:4">
      <c r="A6" s="21"/>
      <c r="B6" s="21"/>
      <c r="C6" s="21"/>
      <c r="D6" s="21"/>
    </row>
    <row r="7" ht="25.7" customHeight="1" spans="1:4">
      <c r="A7" s="35" t="s">
        <v>453</v>
      </c>
      <c r="B7" s="35"/>
      <c r="C7" s="21"/>
      <c r="D7" s="21"/>
    </row>
  </sheetData>
  <mergeCells count="2">
    <mergeCell ref="A1:D1"/>
    <mergeCell ref="A7:B7"/>
  </mergeCells>
  <pageMargins left="0.314000010490417" right="0.314000010490417" top="0.236000001430511" bottom="0.236000001430511"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view="pageBreakPreview" zoomScaleNormal="100" zoomScaleSheetLayoutView="100" workbookViewId="0">
      <selection activeCell="E18" sqref="E18"/>
    </sheetView>
  </sheetViews>
  <sheetFormatPr defaultColWidth="10" defaultRowHeight="13.5" outlineLevelCol="4"/>
  <cols>
    <col min="1" max="1" width="7.125" style="1" customWidth="1"/>
    <col min="2" max="2" width="21" style="1" customWidth="1"/>
    <col min="3" max="4" width="15.875" style="1" customWidth="1"/>
    <col min="5" max="5" width="19" style="1" customWidth="1"/>
    <col min="6" max="6" width="9.75" style="1" customWidth="1"/>
    <col min="7" max="16384" width="10" style="1"/>
  </cols>
  <sheetData>
    <row r="1" ht="39.95" customHeight="1" spans="1:5">
      <c r="A1" s="20" t="s">
        <v>502</v>
      </c>
      <c r="B1" s="20"/>
      <c r="C1" s="20"/>
      <c r="D1" s="20"/>
      <c r="E1" s="20"/>
    </row>
    <row r="2" ht="22.7" customHeight="1" spans="1:5">
      <c r="A2" s="21"/>
      <c r="B2" s="21"/>
      <c r="C2" s="21"/>
      <c r="D2" s="21"/>
      <c r="E2" s="22" t="s">
        <v>40</v>
      </c>
    </row>
    <row r="3" ht="34.15" customHeight="1" spans="1:5">
      <c r="A3" s="23" t="s">
        <v>457</v>
      </c>
      <c r="B3" s="23" t="s">
        <v>458</v>
      </c>
      <c r="C3" s="23" t="s">
        <v>495</v>
      </c>
      <c r="D3" s="23" t="s">
        <v>496</v>
      </c>
      <c r="E3" s="23" t="s">
        <v>497</v>
      </c>
    </row>
    <row r="4" ht="27.75" customHeight="1" spans="1:5">
      <c r="A4" s="29">
        <v>1</v>
      </c>
      <c r="B4" s="30" t="s">
        <v>459</v>
      </c>
      <c r="C4" s="31">
        <v>30</v>
      </c>
      <c r="D4" s="31">
        <v>36</v>
      </c>
      <c r="E4" s="32">
        <f>D4/C4</f>
        <v>1.2</v>
      </c>
    </row>
    <row r="5" ht="27.75" customHeight="1" spans="1:5">
      <c r="A5" s="29">
        <v>2</v>
      </c>
      <c r="B5" s="30" t="s">
        <v>460</v>
      </c>
      <c r="C5" s="31">
        <v>40</v>
      </c>
      <c r="D5" s="31">
        <v>36</v>
      </c>
      <c r="E5" s="32">
        <f t="shared" ref="E5:E16" si="0">D5/C5</f>
        <v>0.9</v>
      </c>
    </row>
    <row r="6" ht="27.75" customHeight="1" spans="1:5">
      <c r="A6" s="29">
        <v>3</v>
      </c>
      <c r="B6" s="30" t="s">
        <v>461</v>
      </c>
      <c r="C6" s="31">
        <v>30</v>
      </c>
      <c r="D6" s="31">
        <v>36</v>
      </c>
      <c r="E6" s="32">
        <f t="shared" si="0"/>
        <v>1.2</v>
      </c>
    </row>
    <row r="7" ht="27.75" customHeight="1" spans="1:5">
      <c r="A7" s="29">
        <v>4</v>
      </c>
      <c r="B7" s="30" t="s">
        <v>462</v>
      </c>
      <c r="C7" s="31">
        <v>30</v>
      </c>
      <c r="D7" s="31">
        <v>36</v>
      </c>
      <c r="E7" s="32">
        <f t="shared" si="0"/>
        <v>1.2</v>
      </c>
    </row>
    <row r="8" ht="27.75" customHeight="1" spans="1:5">
      <c r="A8" s="29">
        <v>5</v>
      </c>
      <c r="B8" s="30" t="s">
        <v>463</v>
      </c>
      <c r="C8" s="31">
        <v>40</v>
      </c>
      <c r="D8" s="31">
        <v>36</v>
      </c>
      <c r="E8" s="32">
        <f t="shared" si="0"/>
        <v>0.9</v>
      </c>
    </row>
    <row r="9" ht="27.75" customHeight="1" spans="1:5">
      <c r="A9" s="29">
        <v>6</v>
      </c>
      <c r="B9" s="30" t="s">
        <v>464</v>
      </c>
      <c r="C9" s="31">
        <v>30</v>
      </c>
      <c r="D9" s="31">
        <v>36</v>
      </c>
      <c r="E9" s="32">
        <f t="shared" si="0"/>
        <v>1.2</v>
      </c>
    </row>
    <row r="10" ht="27.75" customHeight="1" spans="1:5">
      <c r="A10" s="29">
        <v>7</v>
      </c>
      <c r="B10" s="30" t="s">
        <v>465</v>
      </c>
      <c r="C10" s="31">
        <v>35</v>
      </c>
      <c r="D10" s="31">
        <v>36</v>
      </c>
      <c r="E10" s="32">
        <f t="shared" si="0"/>
        <v>1.02857142857143</v>
      </c>
    </row>
    <row r="11" ht="27.75" customHeight="1" spans="1:5">
      <c r="A11" s="29">
        <v>8</v>
      </c>
      <c r="B11" s="30" t="s">
        <v>466</v>
      </c>
      <c r="C11" s="31">
        <v>35</v>
      </c>
      <c r="D11" s="31">
        <v>36</v>
      </c>
      <c r="E11" s="32">
        <f t="shared" si="0"/>
        <v>1.02857142857143</v>
      </c>
    </row>
    <row r="12" ht="27.75" customHeight="1" spans="1:5">
      <c r="A12" s="29">
        <v>9</v>
      </c>
      <c r="B12" s="30" t="s">
        <v>467</v>
      </c>
      <c r="C12" s="31">
        <v>35</v>
      </c>
      <c r="D12" s="31">
        <v>36</v>
      </c>
      <c r="E12" s="32">
        <f t="shared" si="0"/>
        <v>1.02857142857143</v>
      </c>
    </row>
    <row r="13" ht="27.75" customHeight="1" spans="1:5">
      <c r="A13" s="29">
        <v>10</v>
      </c>
      <c r="B13" s="30" t="s">
        <v>468</v>
      </c>
      <c r="C13" s="31">
        <v>40</v>
      </c>
      <c r="D13" s="31">
        <v>36</v>
      </c>
      <c r="E13" s="32">
        <f t="shared" si="0"/>
        <v>0.9</v>
      </c>
    </row>
    <row r="14" ht="27.75" customHeight="1" spans="1:5">
      <c r="A14" s="29">
        <v>11</v>
      </c>
      <c r="B14" s="30" t="s">
        <v>469</v>
      </c>
      <c r="C14" s="31">
        <v>35</v>
      </c>
      <c r="D14" s="31">
        <v>36</v>
      </c>
      <c r="E14" s="32">
        <f t="shared" si="0"/>
        <v>1.02857142857143</v>
      </c>
    </row>
    <row r="15" ht="27.75" customHeight="1" spans="1:5">
      <c r="A15" s="29">
        <v>12</v>
      </c>
      <c r="B15" s="30" t="s">
        <v>470</v>
      </c>
      <c r="C15" s="31">
        <v>35</v>
      </c>
      <c r="D15" s="31">
        <v>36</v>
      </c>
      <c r="E15" s="32">
        <f t="shared" si="0"/>
        <v>1.02857142857143</v>
      </c>
    </row>
    <row r="16" ht="27.75" customHeight="1" spans="1:5">
      <c r="A16" s="29">
        <v>13</v>
      </c>
      <c r="B16" s="30" t="s">
        <v>471</v>
      </c>
      <c r="C16" s="31">
        <v>40</v>
      </c>
      <c r="D16" s="31">
        <v>36</v>
      </c>
      <c r="E16" s="32">
        <f t="shared" si="0"/>
        <v>0.9</v>
      </c>
    </row>
    <row r="17" ht="27.75" customHeight="1" spans="1:5">
      <c r="A17" s="24"/>
      <c r="B17" s="24"/>
      <c r="C17" s="24"/>
      <c r="D17" s="24"/>
      <c r="E17" s="24"/>
    </row>
    <row r="18" ht="27.75" customHeight="1" spans="1:5">
      <c r="A18" s="24"/>
      <c r="B18" s="31" t="s">
        <v>472</v>
      </c>
      <c r="C18" s="31">
        <f>SUM(C4:C17)</f>
        <v>455</v>
      </c>
      <c r="D18" s="31">
        <f>SUM(D4:D17)</f>
        <v>468</v>
      </c>
      <c r="E18" s="33">
        <f>D18/C18</f>
        <v>1.02857142857143</v>
      </c>
    </row>
  </sheetData>
  <mergeCells count="1">
    <mergeCell ref="A1:E1"/>
  </mergeCells>
  <pageMargins left="0.314000010490417" right="0.314000010490417" top="0.236000001430511" bottom="0.236000001430511" header="0" footer="0"/>
  <pageSetup paperSize="9" scale="76"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view="pageBreakPreview" zoomScaleNormal="100" zoomScaleSheetLayoutView="100" workbookViewId="0">
      <pane ySplit="3" topLeftCell="A4" activePane="bottomLeft" state="frozen"/>
      <selection/>
      <selection pane="bottomLeft" activeCell="E13" sqref="E13"/>
    </sheetView>
  </sheetViews>
  <sheetFormatPr defaultColWidth="10" defaultRowHeight="13.5" outlineLevelCol="3"/>
  <cols>
    <col min="1" max="4" width="24.625" style="1" customWidth="1"/>
    <col min="5" max="5" width="9.75" style="1" customWidth="1"/>
    <col min="6" max="16384" width="10" style="1"/>
  </cols>
  <sheetData>
    <row r="1" ht="39.95" customHeight="1" spans="1:4">
      <c r="A1" s="20" t="s">
        <v>25</v>
      </c>
      <c r="B1" s="20"/>
      <c r="C1" s="20"/>
      <c r="D1" s="20"/>
    </row>
    <row r="2" ht="22.7" customHeight="1" spans="1:4">
      <c r="A2" s="21"/>
      <c r="B2" s="21"/>
      <c r="C2" s="21"/>
      <c r="D2" s="22" t="s">
        <v>40</v>
      </c>
    </row>
    <row r="3" ht="34.15" customHeight="1" spans="1:4">
      <c r="A3" s="23" t="s">
        <v>473</v>
      </c>
      <c r="B3" s="23" t="s">
        <v>495</v>
      </c>
      <c r="C3" s="23" t="s">
        <v>496</v>
      </c>
      <c r="D3" s="23" t="s">
        <v>497</v>
      </c>
    </row>
    <row r="4" ht="25.7" customHeight="1" spans="1:4">
      <c r="A4" s="24" t="s">
        <v>475</v>
      </c>
      <c r="B4" s="25">
        <v>0</v>
      </c>
      <c r="C4" s="25">
        <v>10</v>
      </c>
      <c r="D4" s="26">
        <v>0</v>
      </c>
    </row>
    <row r="5" ht="25.7" customHeight="1" spans="1:4">
      <c r="A5" s="24" t="s">
        <v>476</v>
      </c>
      <c r="B5" s="25">
        <v>10.4675</v>
      </c>
      <c r="C5" s="25">
        <v>20</v>
      </c>
      <c r="D5" s="27">
        <v>1.91067590160019</v>
      </c>
    </row>
    <row r="6" ht="25.7" customHeight="1" spans="1:4">
      <c r="A6" s="24" t="s">
        <v>477</v>
      </c>
      <c r="B6" s="25">
        <v>3.079324</v>
      </c>
      <c r="C6" s="25">
        <v>14.75</v>
      </c>
      <c r="D6" s="27">
        <v>4.79001235336067</v>
      </c>
    </row>
    <row r="7" ht="25.7" customHeight="1" spans="1:4">
      <c r="A7" s="24" t="s">
        <v>478</v>
      </c>
      <c r="B7" s="25">
        <v>0</v>
      </c>
      <c r="C7" s="25">
        <v>0</v>
      </c>
      <c r="D7" s="26">
        <v>0</v>
      </c>
    </row>
    <row r="8" ht="25.7" customHeight="1" spans="1:4">
      <c r="A8" s="24" t="s">
        <v>479</v>
      </c>
      <c r="B8" s="25">
        <v>3.079324</v>
      </c>
      <c r="C8" s="25">
        <v>14.75</v>
      </c>
      <c r="D8" s="27">
        <v>4.79001235336067</v>
      </c>
    </row>
    <row r="9" ht="25.7" customHeight="1" spans="1:3">
      <c r="A9" s="24"/>
      <c r="B9" s="26"/>
      <c r="C9" s="26"/>
    </row>
    <row r="10" ht="25.7" customHeight="1" spans="1:4">
      <c r="A10" s="23" t="s">
        <v>480</v>
      </c>
      <c r="B10" s="28">
        <f>B5+B6</f>
        <v>13.546824</v>
      </c>
      <c r="C10" s="28">
        <f>C5+C6+C4</f>
        <v>44.75</v>
      </c>
      <c r="D10" s="27">
        <v>3.30335730352738</v>
      </c>
    </row>
    <row r="11" ht="25.7" customHeight="1" spans="1:4">
      <c r="A11" s="21" t="s">
        <v>503</v>
      </c>
      <c r="B11" s="21"/>
      <c r="C11" s="21"/>
      <c r="D11" s="21"/>
    </row>
  </sheetData>
  <mergeCells count="2">
    <mergeCell ref="A1:D1"/>
    <mergeCell ref="A11:D11"/>
  </mergeCells>
  <pageMargins left="0.314000010490417" right="0.314000010490417" top="0.236000001430511" bottom="0.236000001430511"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9"/>
  <sheetViews>
    <sheetView view="pageBreakPreview" zoomScaleNormal="100" zoomScaleSheetLayoutView="100" topLeftCell="A2" workbookViewId="0">
      <selection activeCell="H26" sqref="H26"/>
    </sheetView>
  </sheetViews>
  <sheetFormatPr defaultColWidth="10" defaultRowHeight="13.5" outlineLevelCol="2"/>
  <cols>
    <col min="1" max="1" width="5.83333333333333" style="6" customWidth="1"/>
    <col min="2" max="2" width="27.55" style="6" customWidth="1"/>
    <col min="3" max="3" width="23.8833333333333" style="6" customWidth="1"/>
    <col min="4" max="16382" width="10" style="6"/>
    <col min="16383" max="16384" width="10" style="1"/>
  </cols>
  <sheetData>
    <row r="1" s="6" customFormat="1" ht="32.4" customHeight="1" spans="1:3">
      <c r="A1" s="7" t="s">
        <v>26</v>
      </c>
      <c r="B1" s="7"/>
      <c r="C1" s="7"/>
    </row>
    <row r="2" s="6" customFormat="1" ht="18.8" customHeight="1" spans="1:3">
      <c r="A2" s="8"/>
      <c r="B2" s="8"/>
      <c r="C2" s="8" t="s">
        <v>483</v>
      </c>
    </row>
    <row r="3" s="6" customFormat="1" ht="24.85" customHeight="1" spans="1:3">
      <c r="A3" s="9" t="s">
        <v>457</v>
      </c>
      <c r="B3" s="9" t="s">
        <v>473</v>
      </c>
      <c r="C3" s="9" t="s">
        <v>30</v>
      </c>
    </row>
    <row r="4" s="6" customFormat="1" ht="16.55" customHeight="1" spans="1:3">
      <c r="A4" s="10"/>
      <c r="B4" s="11" t="s">
        <v>484</v>
      </c>
      <c r="C4" s="12"/>
    </row>
    <row r="5" s="6" customFormat="1" ht="16.55" customHeight="1" spans="1:3">
      <c r="A5" s="10"/>
      <c r="B5" s="11"/>
      <c r="C5" s="12"/>
    </row>
    <row r="6" s="6" customFormat="1" ht="16.55" customHeight="1" spans="1:3">
      <c r="A6" s="10"/>
      <c r="B6" s="11"/>
      <c r="C6" s="12"/>
    </row>
    <row r="7" s="6" customFormat="1" ht="16.55" customHeight="1" spans="1:3">
      <c r="A7" s="10"/>
      <c r="B7" s="11"/>
      <c r="C7" s="12"/>
    </row>
    <row r="8" s="6" customFormat="1" ht="16.55" customHeight="1" spans="1:3">
      <c r="A8" s="10"/>
      <c r="B8" s="11"/>
      <c r="C8" s="12"/>
    </row>
    <row r="9" s="6" customFormat="1" ht="16.55" customHeight="1" spans="1:3">
      <c r="A9" s="10"/>
      <c r="B9" s="11"/>
      <c r="C9" s="12"/>
    </row>
    <row r="10" s="6" customFormat="1" ht="16.55" customHeight="1" spans="1:3">
      <c r="A10" s="10"/>
      <c r="B10" s="11"/>
      <c r="C10" s="12"/>
    </row>
    <row r="11" s="6" customFormat="1" ht="16.55" customHeight="1" spans="1:3">
      <c r="A11" s="10"/>
      <c r="B11" s="11"/>
      <c r="C11" s="12"/>
    </row>
    <row r="12" s="6" customFormat="1" ht="16.55" customHeight="1" spans="1:3">
      <c r="A12" s="10"/>
      <c r="B12" s="11"/>
      <c r="C12" s="12"/>
    </row>
    <row r="13" s="6" customFormat="1" ht="16.55" customHeight="1" spans="1:3">
      <c r="A13" s="10"/>
      <c r="B13" s="11"/>
      <c r="C13" s="12"/>
    </row>
    <row r="14" s="6" customFormat="1" ht="16.55" customHeight="1" spans="1:3">
      <c r="A14" s="10"/>
      <c r="B14" s="11"/>
      <c r="C14" s="12"/>
    </row>
    <row r="15" s="6" customFormat="1" ht="16.55" customHeight="1" spans="1:3">
      <c r="A15" s="10"/>
      <c r="B15" s="11"/>
      <c r="C15" s="12"/>
    </row>
    <row r="16" s="6" customFormat="1" ht="16.55" customHeight="1" spans="1:3">
      <c r="A16" s="10"/>
      <c r="B16" s="11"/>
      <c r="C16" s="12"/>
    </row>
    <row r="17" s="6" customFormat="1" ht="16.55" customHeight="1" spans="1:3">
      <c r="A17" s="10"/>
      <c r="B17" s="11"/>
      <c r="C17" s="12"/>
    </row>
    <row r="18" s="6" customFormat="1" ht="16.55" customHeight="1" spans="1:3">
      <c r="A18" s="10"/>
      <c r="B18" s="11"/>
      <c r="C18" s="12"/>
    </row>
    <row r="19" s="6" customFormat="1" ht="16.55" customHeight="1" spans="1:3">
      <c r="A19" s="10"/>
      <c r="B19" s="11"/>
      <c r="C19" s="12"/>
    </row>
    <row r="20" s="6" customFormat="1" ht="16.55" customHeight="1" spans="1:3">
      <c r="A20" s="10"/>
      <c r="B20" s="11"/>
      <c r="C20" s="12"/>
    </row>
    <row r="21" s="6" customFormat="1" ht="16.55" customHeight="1" spans="1:3">
      <c r="A21" s="10"/>
      <c r="B21" s="11"/>
      <c r="C21" s="12"/>
    </row>
    <row r="22" s="6" customFormat="1" ht="16.55" customHeight="1" spans="1:3">
      <c r="A22" s="10"/>
      <c r="B22" s="11"/>
      <c r="C22" s="12"/>
    </row>
    <row r="23" s="6" customFormat="1" ht="16.55" customHeight="1" spans="1:3">
      <c r="A23" s="10"/>
      <c r="B23" s="11"/>
      <c r="C23" s="12"/>
    </row>
    <row r="24" s="6" customFormat="1" ht="16.55" customHeight="1" spans="1:3">
      <c r="A24" s="10"/>
      <c r="B24" s="11"/>
      <c r="C24" s="12"/>
    </row>
    <row r="25" s="6" customFormat="1" ht="16.55" customHeight="1" spans="1:3">
      <c r="A25" s="10"/>
      <c r="B25" s="11"/>
      <c r="C25" s="13"/>
    </row>
    <row r="26" s="6" customFormat="1" ht="16.55" customHeight="1" spans="1:3">
      <c r="A26" s="11"/>
      <c r="B26" s="14" t="s">
        <v>480</v>
      </c>
      <c r="C26" s="15"/>
    </row>
    <row r="27" s="6" customFormat="1" ht="16.55" customHeight="1" spans="1:3">
      <c r="A27" s="16" t="s">
        <v>504</v>
      </c>
      <c r="B27" s="17"/>
      <c r="C27" s="18"/>
    </row>
    <row r="28" s="6" customFormat="1" ht="14.3" customHeight="1"/>
    <row r="29" s="6" customFormat="1" ht="14.3" customHeight="1" spans="3:3">
      <c r="C29" s="19"/>
    </row>
  </sheetData>
  <mergeCells count="3">
    <mergeCell ref="A1:C1"/>
    <mergeCell ref="A2:B2"/>
    <mergeCell ref="A27:C27"/>
  </mergeCells>
  <pageMargins left="0.75" right="0.75" top="1" bottom="1" header="0.5" footer="0.5"/>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4"/>
  <sheetViews>
    <sheetView view="pageBreakPreview" zoomScaleNormal="100" zoomScaleSheetLayoutView="100" workbookViewId="0">
      <selection activeCell="A20" sqref="A20"/>
    </sheetView>
  </sheetViews>
  <sheetFormatPr defaultColWidth="10" defaultRowHeight="13.5"/>
  <cols>
    <col min="1" max="1" width="128.25" style="1" customWidth="1"/>
    <col min="2" max="16384" width="10" style="1"/>
  </cols>
  <sheetData>
    <row r="1" ht="51.2" customHeight="1" spans="1:1">
      <c r="A1" s="2" t="s">
        <v>505</v>
      </c>
    </row>
    <row r="2" ht="25.7" customHeight="1" spans="1:1">
      <c r="A2" s="3" t="s">
        <v>506</v>
      </c>
    </row>
    <row r="3" ht="34.15" customHeight="1" spans="1:1">
      <c r="A3" s="4" t="s">
        <v>507</v>
      </c>
    </row>
    <row r="4" ht="25.7" customHeight="1" spans="1:1">
      <c r="A4" s="3" t="s">
        <v>508</v>
      </c>
    </row>
    <row r="5" ht="14.25" spans="1:1">
      <c r="A5" s="4" t="s">
        <v>509</v>
      </c>
    </row>
    <row r="6" ht="25.7" customHeight="1" spans="1:1">
      <c r="A6" s="3" t="s">
        <v>510</v>
      </c>
    </row>
    <row r="7" ht="14.25" spans="1:1">
      <c r="A7" s="4" t="s">
        <v>511</v>
      </c>
    </row>
    <row r="8" ht="14.25" spans="1:1">
      <c r="A8" s="3" t="s">
        <v>512</v>
      </c>
    </row>
    <row r="9" ht="28.5" spans="1:1">
      <c r="A9" s="4" t="s">
        <v>513</v>
      </c>
    </row>
    <row r="10" ht="28.5" spans="1:1">
      <c r="A10" s="4" t="s">
        <v>514</v>
      </c>
    </row>
    <row r="11" ht="28.5" spans="1:1">
      <c r="A11" s="5" t="s">
        <v>515</v>
      </c>
    </row>
    <row r="12" ht="28.5" spans="1:1">
      <c r="A12" s="5" t="s">
        <v>516</v>
      </c>
    </row>
    <row r="13" ht="25.7" customHeight="1" spans="1:1">
      <c r="A13" s="3" t="s">
        <v>517</v>
      </c>
    </row>
    <row r="14" ht="28.5" customHeight="1" spans="1:1">
      <c r="A14" s="4" t="s">
        <v>518</v>
      </c>
    </row>
  </sheetData>
  <pageMargins left="0.314000010490417" right="0.314000010490417" top="0.236000001430511" bottom="0.236000001430511"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2"/>
  <sheetViews>
    <sheetView view="pageBreakPreview" zoomScaleNormal="100" zoomScaleSheetLayoutView="100" workbookViewId="0">
      <pane ySplit="3" topLeftCell="A157" activePane="bottomLeft" state="frozen"/>
      <selection/>
      <selection pane="bottomLeft" activeCell="F177" sqref="F177"/>
    </sheetView>
  </sheetViews>
  <sheetFormatPr defaultColWidth="10" defaultRowHeight="13.5" outlineLevelCol="5"/>
  <cols>
    <col min="1" max="1" width="10" style="1"/>
    <col min="2" max="2" width="30.75" style="1" customWidth="1"/>
    <col min="3" max="3" width="14.375" style="1" customWidth="1"/>
    <col min="4" max="4" width="20.125" style="1" customWidth="1"/>
    <col min="5" max="5" width="14.375" style="1" customWidth="1"/>
    <col min="6" max="6" width="18.375" style="1" customWidth="1"/>
    <col min="7" max="7" width="9.75" style="1" customWidth="1"/>
    <col min="8" max="16384" width="10" style="1"/>
  </cols>
  <sheetData>
    <row r="1" ht="39.95" customHeight="1" spans="2:6">
      <c r="B1" s="20" t="s">
        <v>3</v>
      </c>
      <c r="C1" s="20"/>
      <c r="D1" s="20"/>
      <c r="E1" s="20"/>
      <c r="F1" s="20"/>
    </row>
    <row r="2" ht="22.7" customHeight="1" spans="2:6">
      <c r="B2" s="21"/>
      <c r="C2" s="21"/>
      <c r="D2" s="21"/>
      <c r="E2" s="21"/>
      <c r="F2" s="22" t="s">
        <v>40</v>
      </c>
    </row>
    <row r="3" ht="34.15" customHeight="1" spans="1:6">
      <c r="A3" s="98" t="s">
        <v>41</v>
      </c>
      <c r="B3" s="98" t="s">
        <v>42</v>
      </c>
      <c r="C3" s="98" t="s">
        <v>30</v>
      </c>
      <c r="D3" s="98" t="s">
        <v>31</v>
      </c>
      <c r="E3" s="98" t="s">
        <v>32</v>
      </c>
      <c r="F3" s="98" t="s">
        <v>33</v>
      </c>
    </row>
    <row r="4" ht="34.15" customHeight="1" spans="1:6">
      <c r="A4" s="62" t="s">
        <v>43</v>
      </c>
      <c r="B4" s="62" t="s">
        <v>44</v>
      </c>
      <c r="C4" s="38">
        <v>3774.165916</v>
      </c>
      <c r="D4" s="38">
        <v>3630.764706</v>
      </c>
      <c r="E4" s="38">
        <v>3268.467343</v>
      </c>
      <c r="F4" s="39">
        <f t="shared" ref="F4:F67" si="0">E4/D4</f>
        <v>0.900214584987761</v>
      </c>
    </row>
    <row r="5" ht="34.15" customHeight="1" spans="1:6">
      <c r="A5" s="37" t="s">
        <v>45</v>
      </c>
      <c r="B5" s="37" t="s">
        <v>46</v>
      </c>
      <c r="C5" s="25">
        <v>28.2</v>
      </c>
      <c r="D5" s="25">
        <v>22.28</v>
      </c>
      <c r="E5" s="25">
        <v>18.9516</v>
      </c>
      <c r="F5" s="39">
        <f t="shared" si="0"/>
        <v>0.850610412926391</v>
      </c>
    </row>
    <row r="6" ht="34.15" customHeight="1" spans="1:6">
      <c r="A6" s="37" t="s">
        <v>47</v>
      </c>
      <c r="B6" s="37" t="s">
        <v>48</v>
      </c>
      <c r="C6" s="25">
        <v>28.2</v>
      </c>
      <c r="D6" s="25">
        <v>22.28</v>
      </c>
      <c r="E6" s="25">
        <v>18.9516</v>
      </c>
      <c r="F6" s="39">
        <f t="shared" si="0"/>
        <v>0.850610412926391</v>
      </c>
    </row>
    <row r="7" ht="34.15" customHeight="1" spans="1:6">
      <c r="A7" s="37" t="s">
        <v>49</v>
      </c>
      <c r="B7" s="37" t="s">
        <v>50</v>
      </c>
      <c r="C7" s="25">
        <v>2124.82</v>
      </c>
      <c r="D7" s="25">
        <v>2084.2528</v>
      </c>
      <c r="E7" s="25">
        <v>1931.266327</v>
      </c>
      <c r="F7" s="39">
        <f t="shared" si="0"/>
        <v>0.92659888810033</v>
      </c>
    </row>
    <row r="8" ht="34.15" customHeight="1" spans="1:6">
      <c r="A8" s="37" t="s">
        <v>51</v>
      </c>
      <c r="B8" s="37" t="s">
        <v>52</v>
      </c>
      <c r="C8" s="25">
        <v>2099.92</v>
      </c>
      <c r="D8" s="25">
        <v>2059.3528</v>
      </c>
      <c r="E8" s="25">
        <v>1906.366327</v>
      </c>
      <c r="F8" s="39">
        <f t="shared" si="0"/>
        <v>0.925711382236205</v>
      </c>
    </row>
    <row r="9" ht="34.15" customHeight="1" spans="1:6">
      <c r="A9" s="37" t="s">
        <v>53</v>
      </c>
      <c r="B9" s="37" t="s">
        <v>54</v>
      </c>
      <c r="C9" s="25">
        <v>24.9</v>
      </c>
      <c r="D9" s="25">
        <v>24.9</v>
      </c>
      <c r="E9" s="25">
        <v>24.9</v>
      </c>
      <c r="F9" s="39">
        <f t="shared" si="0"/>
        <v>1</v>
      </c>
    </row>
    <row r="10" ht="25.7" customHeight="1" spans="1:6">
      <c r="A10" s="37" t="s">
        <v>55</v>
      </c>
      <c r="B10" s="37" t="s">
        <v>56</v>
      </c>
      <c r="C10" s="25">
        <v>42.34</v>
      </c>
      <c r="D10" s="25">
        <v>24.34</v>
      </c>
      <c r="E10" s="25">
        <v>22.9741</v>
      </c>
      <c r="F10" s="39">
        <f t="shared" si="0"/>
        <v>0.943882497945768</v>
      </c>
    </row>
    <row r="11" ht="25.7" customHeight="1" spans="1:6">
      <c r="A11" s="37" t="s">
        <v>57</v>
      </c>
      <c r="B11" s="37" t="s">
        <v>58</v>
      </c>
      <c r="C11" s="25">
        <v>1</v>
      </c>
      <c r="D11" s="25">
        <v>1</v>
      </c>
      <c r="E11" s="25">
        <v>0.18</v>
      </c>
      <c r="F11" s="39">
        <f t="shared" si="0"/>
        <v>0.18</v>
      </c>
    </row>
    <row r="12" ht="25.7" customHeight="1" spans="1:6">
      <c r="A12" s="37" t="s">
        <v>59</v>
      </c>
      <c r="B12" s="37" t="s">
        <v>60</v>
      </c>
      <c r="C12" s="25">
        <v>41.34</v>
      </c>
      <c r="D12" s="25">
        <v>23.34</v>
      </c>
      <c r="E12" s="25">
        <v>22.7941</v>
      </c>
      <c r="F12" s="39">
        <f t="shared" si="0"/>
        <v>0.976610968294773</v>
      </c>
    </row>
    <row r="13" ht="25.7" customHeight="1" spans="1:6">
      <c r="A13" s="37" t="s">
        <v>61</v>
      </c>
      <c r="B13" s="37" t="s">
        <v>62</v>
      </c>
      <c r="C13" s="25">
        <v>246.83</v>
      </c>
      <c r="D13" s="25">
        <v>198.573391</v>
      </c>
      <c r="E13" s="25">
        <v>198.573391</v>
      </c>
      <c r="F13" s="39">
        <f t="shared" si="0"/>
        <v>1</v>
      </c>
    </row>
    <row r="14" ht="25.7" customHeight="1" spans="1:6">
      <c r="A14" s="37" t="s">
        <v>63</v>
      </c>
      <c r="B14" s="37" t="s">
        <v>64</v>
      </c>
      <c r="C14" s="25">
        <v>246.83</v>
      </c>
      <c r="D14" s="25">
        <v>198.573391</v>
      </c>
      <c r="E14" s="25">
        <v>198.573391</v>
      </c>
      <c r="F14" s="39">
        <f t="shared" si="0"/>
        <v>1</v>
      </c>
    </row>
    <row r="15" ht="25.7" customHeight="1" spans="1:6">
      <c r="A15" s="37" t="s">
        <v>65</v>
      </c>
      <c r="B15" s="37" t="s">
        <v>66</v>
      </c>
      <c r="C15" s="25">
        <v>29</v>
      </c>
      <c r="D15" s="25">
        <v>28.1211</v>
      </c>
      <c r="E15" s="25">
        <v>2.6211</v>
      </c>
      <c r="F15" s="39">
        <f t="shared" si="0"/>
        <v>0.0932075914526815</v>
      </c>
    </row>
    <row r="16" ht="25.7" customHeight="1" spans="1:6">
      <c r="A16" s="37" t="s">
        <v>67</v>
      </c>
      <c r="B16" s="37" t="s">
        <v>68</v>
      </c>
      <c r="C16" s="25">
        <v>14</v>
      </c>
      <c r="D16" s="25">
        <v>13.1211</v>
      </c>
      <c r="E16" s="25">
        <v>0.1211</v>
      </c>
      <c r="F16" s="39">
        <f t="shared" si="0"/>
        <v>0.00922940911966222</v>
      </c>
    </row>
    <row r="17" ht="25.7" customHeight="1" spans="1:6">
      <c r="A17" s="37" t="s">
        <v>69</v>
      </c>
      <c r="B17" s="37" t="s">
        <v>70</v>
      </c>
      <c r="C17" s="25">
        <v>15</v>
      </c>
      <c r="D17" s="25">
        <v>15</v>
      </c>
      <c r="E17" s="25">
        <v>2.5</v>
      </c>
      <c r="F17" s="39">
        <f t="shared" si="0"/>
        <v>0.166666666666667</v>
      </c>
    </row>
    <row r="18" ht="25.7" customHeight="1" spans="1:6">
      <c r="A18" s="37" t="s">
        <v>71</v>
      </c>
      <c r="B18" s="37" t="s">
        <v>72</v>
      </c>
      <c r="C18" s="25">
        <v>9</v>
      </c>
      <c r="D18" s="25">
        <v>12.5</v>
      </c>
      <c r="E18" s="25">
        <v>9.212498</v>
      </c>
      <c r="F18" s="39">
        <f t="shared" si="0"/>
        <v>0.73699984</v>
      </c>
    </row>
    <row r="19" ht="25.7" customHeight="1" spans="1:6">
      <c r="A19" s="37" t="s">
        <v>73</v>
      </c>
      <c r="B19" s="37" t="s">
        <v>74</v>
      </c>
      <c r="C19" s="25">
        <v>9</v>
      </c>
      <c r="D19" s="25">
        <v>12.5</v>
      </c>
      <c r="E19" s="25">
        <v>9.212498</v>
      </c>
      <c r="F19" s="39">
        <f t="shared" si="0"/>
        <v>0.73699984</v>
      </c>
    </row>
    <row r="20" ht="25.7" customHeight="1" spans="1:6">
      <c r="A20" s="37" t="s">
        <v>75</v>
      </c>
      <c r="B20" s="37" t="s">
        <v>76</v>
      </c>
      <c r="C20" s="25">
        <v>311.224</v>
      </c>
      <c r="D20" s="25">
        <v>308.107889</v>
      </c>
      <c r="E20" s="25">
        <v>280.280544</v>
      </c>
      <c r="F20" s="39">
        <f t="shared" si="0"/>
        <v>0.90968311428079</v>
      </c>
    </row>
    <row r="21" ht="25.7" customHeight="1" spans="1:6">
      <c r="A21" s="37" t="s">
        <v>77</v>
      </c>
      <c r="B21" s="37" t="s">
        <v>78</v>
      </c>
      <c r="C21" s="25">
        <v>311.224</v>
      </c>
      <c r="D21" s="25">
        <v>308.107889</v>
      </c>
      <c r="E21" s="25">
        <v>280.280544</v>
      </c>
      <c r="F21" s="39">
        <f t="shared" si="0"/>
        <v>0.90968311428079</v>
      </c>
    </row>
    <row r="22" ht="25.7" customHeight="1" spans="1:6">
      <c r="A22" s="37" t="s">
        <v>79</v>
      </c>
      <c r="B22" s="37" t="s">
        <v>80</v>
      </c>
      <c r="C22" s="25">
        <v>57.31</v>
      </c>
      <c r="D22" s="25">
        <v>52.31</v>
      </c>
      <c r="E22" s="25">
        <v>49.598544</v>
      </c>
      <c r="F22" s="39">
        <f t="shared" si="0"/>
        <v>0.948165627987</v>
      </c>
    </row>
    <row r="23" ht="25.7" customHeight="1" spans="1:6">
      <c r="A23" s="37" t="s">
        <v>81</v>
      </c>
      <c r="B23" s="37" t="s">
        <v>82</v>
      </c>
      <c r="C23" s="25">
        <v>57.31</v>
      </c>
      <c r="D23" s="25">
        <v>52.31</v>
      </c>
      <c r="E23" s="25">
        <v>49.598544</v>
      </c>
      <c r="F23" s="39">
        <f t="shared" si="0"/>
        <v>0.948165627987</v>
      </c>
    </row>
    <row r="24" ht="25.7" customHeight="1" spans="1:6">
      <c r="A24" s="37" t="s">
        <v>83</v>
      </c>
      <c r="B24" s="37" t="s">
        <v>84</v>
      </c>
      <c r="C24" s="25">
        <v>325.105916</v>
      </c>
      <c r="D24" s="25">
        <v>288.798416</v>
      </c>
      <c r="E24" s="25">
        <v>249.336554</v>
      </c>
      <c r="F24" s="39">
        <f t="shared" si="0"/>
        <v>0.863358454154402</v>
      </c>
    </row>
    <row r="25" ht="25.7" customHeight="1" spans="1:6">
      <c r="A25" s="37" t="s">
        <v>85</v>
      </c>
      <c r="B25" s="37" t="s">
        <v>86</v>
      </c>
      <c r="C25" s="25">
        <v>325.105916</v>
      </c>
      <c r="D25" s="25">
        <v>288.798416</v>
      </c>
      <c r="E25" s="25">
        <v>249.336554</v>
      </c>
      <c r="F25" s="39">
        <f t="shared" si="0"/>
        <v>0.863358454154402</v>
      </c>
    </row>
    <row r="26" ht="25.7" customHeight="1" spans="1:6">
      <c r="A26" s="37" t="s">
        <v>87</v>
      </c>
      <c r="B26" s="37" t="s">
        <v>88</v>
      </c>
      <c r="C26" s="25">
        <v>114</v>
      </c>
      <c r="D26" s="25">
        <v>121</v>
      </c>
      <c r="E26" s="25">
        <v>113.252759</v>
      </c>
      <c r="F26" s="39">
        <f t="shared" si="0"/>
        <v>0.935973214876033</v>
      </c>
    </row>
    <row r="27" ht="25.7" customHeight="1" spans="1:6">
      <c r="A27" s="37" t="s">
        <v>89</v>
      </c>
      <c r="B27" s="37" t="s">
        <v>90</v>
      </c>
      <c r="C27" s="25">
        <v>114</v>
      </c>
      <c r="D27" s="25">
        <v>121</v>
      </c>
      <c r="E27" s="25">
        <v>113.252759</v>
      </c>
      <c r="F27" s="39">
        <f t="shared" si="0"/>
        <v>0.935973214876033</v>
      </c>
    </row>
    <row r="28" ht="25.7" customHeight="1" spans="1:6">
      <c r="A28" s="37" t="s">
        <v>91</v>
      </c>
      <c r="B28" s="37" t="s">
        <v>92</v>
      </c>
      <c r="C28" s="25">
        <v>5</v>
      </c>
      <c r="D28" s="25">
        <v>5</v>
      </c>
      <c r="E28" s="25">
        <v>3.22226</v>
      </c>
      <c r="F28" s="39">
        <f t="shared" si="0"/>
        <v>0.644452</v>
      </c>
    </row>
    <row r="29" ht="25.7" customHeight="1" spans="1:6">
      <c r="A29" s="37" t="s">
        <v>93</v>
      </c>
      <c r="B29" s="37" t="s">
        <v>94</v>
      </c>
      <c r="C29" s="25">
        <v>5</v>
      </c>
      <c r="D29" s="25">
        <v>5</v>
      </c>
      <c r="E29" s="25">
        <v>3.22226</v>
      </c>
      <c r="F29" s="39">
        <f t="shared" si="0"/>
        <v>0.644452</v>
      </c>
    </row>
    <row r="30" ht="25.7" customHeight="1" spans="1:6">
      <c r="A30" s="37" t="s">
        <v>95</v>
      </c>
      <c r="B30" s="37" t="s">
        <v>96</v>
      </c>
      <c r="C30" s="25">
        <v>404.336</v>
      </c>
      <c r="D30" s="25">
        <v>370.08111</v>
      </c>
      <c r="E30" s="25">
        <v>344.505506</v>
      </c>
      <c r="F30" s="39">
        <f t="shared" si="0"/>
        <v>0.93089189556311</v>
      </c>
    </row>
    <row r="31" ht="25.7" customHeight="1" spans="1:6">
      <c r="A31" s="37" t="s">
        <v>97</v>
      </c>
      <c r="B31" s="37" t="s">
        <v>98</v>
      </c>
      <c r="C31" s="25">
        <v>372.336</v>
      </c>
      <c r="D31" s="25">
        <v>338.08111</v>
      </c>
      <c r="E31" s="25">
        <v>318.682452</v>
      </c>
      <c r="F31" s="39">
        <f t="shared" si="0"/>
        <v>0.942621289902888</v>
      </c>
    </row>
    <row r="32" ht="25.7" customHeight="1" spans="1:6">
      <c r="A32" s="37" t="s">
        <v>99</v>
      </c>
      <c r="B32" s="37" t="s">
        <v>96</v>
      </c>
      <c r="C32" s="25">
        <v>32</v>
      </c>
      <c r="D32" s="25">
        <v>32</v>
      </c>
      <c r="E32" s="25">
        <v>25.823054</v>
      </c>
      <c r="F32" s="39">
        <f t="shared" si="0"/>
        <v>0.8069704375</v>
      </c>
    </row>
    <row r="33" ht="25.7" customHeight="1" spans="1:6">
      <c r="A33" s="37" t="s">
        <v>100</v>
      </c>
      <c r="B33" s="37" t="s">
        <v>101</v>
      </c>
      <c r="C33" s="25">
        <v>0</v>
      </c>
      <c r="D33" s="25">
        <v>0.4</v>
      </c>
      <c r="E33" s="25">
        <v>0</v>
      </c>
      <c r="F33" s="39">
        <f t="shared" si="0"/>
        <v>0</v>
      </c>
    </row>
    <row r="34" ht="25.7" customHeight="1" spans="1:6">
      <c r="A34" s="37" t="s">
        <v>102</v>
      </c>
      <c r="B34" s="37" t="s">
        <v>103</v>
      </c>
      <c r="C34" s="25">
        <v>0</v>
      </c>
      <c r="D34" s="25">
        <v>0.4</v>
      </c>
      <c r="E34" s="25">
        <v>0</v>
      </c>
      <c r="F34" s="39">
        <f t="shared" si="0"/>
        <v>0</v>
      </c>
    </row>
    <row r="35" ht="25.7" customHeight="1" spans="1:6">
      <c r="A35" s="37" t="s">
        <v>104</v>
      </c>
      <c r="B35" s="37" t="s">
        <v>105</v>
      </c>
      <c r="C35" s="25">
        <v>77</v>
      </c>
      <c r="D35" s="25">
        <v>115</v>
      </c>
      <c r="E35" s="25">
        <v>44.67216</v>
      </c>
      <c r="F35" s="39">
        <f t="shared" si="0"/>
        <v>0.388453565217391</v>
      </c>
    </row>
    <row r="36" ht="25.7" customHeight="1" spans="1:6">
      <c r="A36" s="37" t="s">
        <v>106</v>
      </c>
      <c r="B36" s="37" t="s">
        <v>105</v>
      </c>
      <c r="C36" s="25">
        <v>77</v>
      </c>
      <c r="D36" s="25">
        <v>115</v>
      </c>
      <c r="E36" s="25">
        <v>44.67216</v>
      </c>
      <c r="F36" s="39">
        <f t="shared" si="0"/>
        <v>0.388453565217391</v>
      </c>
    </row>
    <row r="37" ht="25.7" customHeight="1" spans="1:6">
      <c r="A37" s="62" t="s">
        <v>107</v>
      </c>
      <c r="B37" s="62" t="s">
        <v>108</v>
      </c>
      <c r="C37" s="38">
        <v>32.2</v>
      </c>
      <c r="D37" s="38">
        <v>25.2</v>
      </c>
      <c r="E37" s="38">
        <v>24.58288</v>
      </c>
      <c r="F37" s="39">
        <f t="shared" si="0"/>
        <v>0.975511111111111</v>
      </c>
    </row>
    <row r="38" ht="25.7" customHeight="1" spans="1:6">
      <c r="A38" s="37" t="s">
        <v>109</v>
      </c>
      <c r="B38" s="37" t="s">
        <v>110</v>
      </c>
      <c r="C38" s="25">
        <v>32.2</v>
      </c>
      <c r="D38" s="25">
        <v>25.2</v>
      </c>
      <c r="E38" s="25">
        <v>24.58288</v>
      </c>
      <c r="F38" s="39">
        <f t="shared" si="0"/>
        <v>0.975511111111111</v>
      </c>
    </row>
    <row r="39" ht="25.7" customHeight="1" spans="1:6">
      <c r="A39" s="37" t="s">
        <v>111</v>
      </c>
      <c r="B39" s="37" t="s">
        <v>112</v>
      </c>
      <c r="C39" s="25">
        <v>32.2</v>
      </c>
      <c r="D39" s="25">
        <v>25.2</v>
      </c>
      <c r="E39" s="25">
        <v>24.58288</v>
      </c>
      <c r="F39" s="39">
        <f t="shared" si="0"/>
        <v>0.975511111111111</v>
      </c>
    </row>
    <row r="40" ht="25.7" customHeight="1" spans="1:6">
      <c r="A40" s="62" t="s">
        <v>113</v>
      </c>
      <c r="B40" s="62" t="s">
        <v>114</v>
      </c>
      <c r="C40" s="38">
        <v>413.25</v>
      </c>
      <c r="D40" s="38">
        <v>400.24</v>
      </c>
      <c r="E40" s="38">
        <v>400.23374</v>
      </c>
      <c r="F40" s="39">
        <f t="shared" si="0"/>
        <v>0.999984359384369</v>
      </c>
    </row>
    <row r="41" ht="25.7" customHeight="1" spans="1:6">
      <c r="A41" s="37" t="s">
        <v>115</v>
      </c>
      <c r="B41" s="37" t="s">
        <v>116</v>
      </c>
      <c r="C41" s="25">
        <v>2</v>
      </c>
      <c r="D41" s="25">
        <v>2</v>
      </c>
      <c r="E41" s="25">
        <v>1.99374</v>
      </c>
      <c r="F41" s="39">
        <f t="shared" si="0"/>
        <v>0.99687</v>
      </c>
    </row>
    <row r="42" ht="25.7" customHeight="1" spans="1:6">
      <c r="A42" s="37" t="s">
        <v>117</v>
      </c>
      <c r="B42" s="37" t="s">
        <v>118</v>
      </c>
      <c r="C42" s="25">
        <v>2</v>
      </c>
      <c r="D42" s="25">
        <v>2</v>
      </c>
      <c r="E42" s="25">
        <v>1.99374</v>
      </c>
      <c r="F42" s="39">
        <f t="shared" si="0"/>
        <v>0.99687</v>
      </c>
    </row>
    <row r="43" ht="25.7" customHeight="1" spans="1:6">
      <c r="A43" s="37">
        <v>20699</v>
      </c>
      <c r="B43" s="99" t="s">
        <v>114</v>
      </c>
      <c r="C43" s="25">
        <v>411.25</v>
      </c>
      <c r="D43" s="100">
        <v>398.24</v>
      </c>
      <c r="E43" s="25">
        <v>398.24</v>
      </c>
      <c r="F43" s="39">
        <f t="shared" si="0"/>
        <v>1</v>
      </c>
    </row>
    <row r="44" ht="25.7" customHeight="1" spans="1:6">
      <c r="A44" s="37">
        <v>2069999</v>
      </c>
      <c r="B44" s="101" t="s">
        <v>119</v>
      </c>
      <c r="C44" s="25">
        <v>411.25</v>
      </c>
      <c r="D44" s="102">
        <v>398.24</v>
      </c>
      <c r="E44" s="25">
        <v>398.24</v>
      </c>
      <c r="F44" s="39">
        <f t="shared" si="0"/>
        <v>1</v>
      </c>
    </row>
    <row r="45" ht="25.7" customHeight="1" spans="1:6">
      <c r="A45" s="62" t="s">
        <v>120</v>
      </c>
      <c r="B45" s="62" t="s">
        <v>121</v>
      </c>
      <c r="C45" s="38">
        <v>344.8202</v>
      </c>
      <c r="D45" s="38">
        <v>260.3702</v>
      </c>
      <c r="E45" s="38">
        <v>132.497858</v>
      </c>
      <c r="F45" s="39">
        <f t="shared" si="0"/>
        <v>0.508882575655739</v>
      </c>
    </row>
    <row r="46" ht="25.7" customHeight="1" spans="1:6">
      <c r="A46" s="37" t="s">
        <v>122</v>
      </c>
      <c r="B46" s="37" t="s">
        <v>123</v>
      </c>
      <c r="C46" s="25">
        <v>148.3502</v>
      </c>
      <c r="D46" s="25">
        <v>72.0502</v>
      </c>
      <c r="E46" s="25">
        <v>6.352576</v>
      </c>
      <c r="F46" s="39">
        <f t="shared" si="0"/>
        <v>0.0881687490111061</v>
      </c>
    </row>
    <row r="47" ht="25.7" customHeight="1" spans="1:6">
      <c r="A47" s="37" t="s">
        <v>124</v>
      </c>
      <c r="B47" s="37" t="s">
        <v>125</v>
      </c>
      <c r="C47" s="25">
        <v>0.0502</v>
      </c>
      <c r="D47" s="25">
        <v>0.5502</v>
      </c>
      <c r="E47" s="25">
        <v>0</v>
      </c>
      <c r="F47" s="39">
        <f t="shared" si="0"/>
        <v>0</v>
      </c>
    </row>
    <row r="48" ht="25.7" customHeight="1" spans="1:6">
      <c r="A48" s="37" t="s">
        <v>126</v>
      </c>
      <c r="B48" s="37" t="s">
        <v>127</v>
      </c>
      <c r="C48" s="25">
        <v>148.3</v>
      </c>
      <c r="D48" s="25">
        <v>71.5</v>
      </c>
      <c r="E48" s="25">
        <v>6.352576</v>
      </c>
      <c r="F48" s="39">
        <f t="shared" si="0"/>
        <v>0.0888472167832168</v>
      </c>
    </row>
    <row r="49" ht="25.7" customHeight="1" spans="1:6">
      <c r="A49" s="37" t="s">
        <v>128</v>
      </c>
      <c r="B49" s="37" t="s">
        <v>129</v>
      </c>
      <c r="C49" s="25">
        <v>196.47</v>
      </c>
      <c r="D49" s="25">
        <v>188.32</v>
      </c>
      <c r="E49" s="25">
        <v>126.145282</v>
      </c>
      <c r="F49" s="39">
        <f t="shared" si="0"/>
        <v>0.669845380203908</v>
      </c>
    </row>
    <row r="50" ht="25.7" customHeight="1" spans="1:6">
      <c r="A50" s="37" t="s">
        <v>130</v>
      </c>
      <c r="B50" s="37" t="s">
        <v>129</v>
      </c>
      <c r="C50" s="25">
        <v>196.47</v>
      </c>
      <c r="D50" s="25">
        <v>188.32</v>
      </c>
      <c r="E50" s="25">
        <v>126.145282</v>
      </c>
      <c r="F50" s="39">
        <f t="shared" si="0"/>
        <v>0.669845380203908</v>
      </c>
    </row>
    <row r="51" ht="25.7" customHeight="1" spans="1:6">
      <c r="A51" s="62" t="s">
        <v>131</v>
      </c>
      <c r="B51" s="62" t="s">
        <v>132</v>
      </c>
      <c r="C51" s="38">
        <v>15485.993934</v>
      </c>
      <c r="D51" s="38">
        <v>16508.07309</v>
      </c>
      <c r="E51" s="38">
        <v>15559.157685</v>
      </c>
      <c r="F51" s="39">
        <f t="shared" si="0"/>
        <v>0.942518100094019</v>
      </c>
    </row>
    <row r="52" ht="25.7" customHeight="1" spans="1:6">
      <c r="A52" s="37" t="s">
        <v>133</v>
      </c>
      <c r="B52" s="37" t="s">
        <v>134</v>
      </c>
      <c r="C52" s="25">
        <v>1152.2274</v>
      </c>
      <c r="D52" s="25">
        <v>1086.88009</v>
      </c>
      <c r="E52" s="25">
        <v>1059.938642</v>
      </c>
      <c r="F52" s="39">
        <f t="shared" si="0"/>
        <v>0.975212124826024</v>
      </c>
    </row>
    <row r="53" ht="25.7" customHeight="1" spans="1:6">
      <c r="A53" s="37" t="s">
        <v>135</v>
      </c>
      <c r="B53" s="37" t="s">
        <v>136</v>
      </c>
      <c r="C53" s="25">
        <v>1152.2274</v>
      </c>
      <c r="D53" s="25">
        <v>1086.88009</v>
      </c>
      <c r="E53" s="25">
        <v>1059.938642</v>
      </c>
      <c r="F53" s="39">
        <f t="shared" si="0"/>
        <v>0.975212124826024</v>
      </c>
    </row>
    <row r="54" ht="25.7" customHeight="1" spans="1:6">
      <c r="A54" s="37" t="s">
        <v>137</v>
      </c>
      <c r="B54" s="37" t="s">
        <v>138</v>
      </c>
      <c r="C54" s="25">
        <v>1040.168</v>
      </c>
      <c r="D54" s="25">
        <v>1020.7152</v>
      </c>
      <c r="E54" s="25">
        <v>955.211933</v>
      </c>
      <c r="F54" s="39">
        <f t="shared" si="0"/>
        <v>0.935826108007405</v>
      </c>
    </row>
    <row r="55" ht="25.7" customHeight="1" spans="1:6">
      <c r="A55" s="37" t="s">
        <v>139</v>
      </c>
      <c r="B55" s="37" t="s">
        <v>140</v>
      </c>
      <c r="C55" s="25">
        <v>100.332</v>
      </c>
      <c r="D55" s="25">
        <v>101.332</v>
      </c>
      <c r="E55" s="25">
        <v>78.254</v>
      </c>
      <c r="F55" s="39">
        <f t="shared" si="0"/>
        <v>0.772253582283978</v>
      </c>
    </row>
    <row r="56" ht="25.7" customHeight="1" spans="1:6">
      <c r="A56" s="37" t="s">
        <v>141</v>
      </c>
      <c r="B56" s="37" t="s">
        <v>142</v>
      </c>
      <c r="C56" s="25">
        <v>225.974</v>
      </c>
      <c r="D56" s="25">
        <v>220.214</v>
      </c>
      <c r="E56" s="25">
        <v>205.7713</v>
      </c>
      <c r="F56" s="39">
        <f t="shared" si="0"/>
        <v>0.934415159799104</v>
      </c>
    </row>
    <row r="57" ht="25.7" customHeight="1" spans="1:6">
      <c r="A57" s="37" t="s">
        <v>143</v>
      </c>
      <c r="B57" s="37" t="s">
        <v>144</v>
      </c>
      <c r="C57" s="25">
        <v>470.65</v>
      </c>
      <c r="D57" s="25">
        <v>457.495</v>
      </c>
      <c r="E57" s="25">
        <v>442.81132</v>
      </c>
      <c r="F57" s="39">
        <f t="shared" si="0"/>
        <v>0.967904173816107</v>
      </c>
    </row>
    <row r="58" ht="25.7" customHeight="1" spans="1:6">
      <c r="A58" s="37" t="s">
        <v>145</v>
      </c>
      <c r="B58" s="37" t="s">
        <v>146</v>
      </c>
      <c r="C58" s="25">
        <v>240</v>
      </c>
      <c r="D58" s="25">
        <v>237.8222</v>
      </c>
      <c r="E58" s="25">
        <v>227.575313</v>
      </c>
      <c r="F58" s="39">
        <f t="shared" si="0"/>
        <v>0.956913664914377</v>
      </c>
    </row>
    <row r="59" ht="25.7" customHeight="1" spans="1:6">
      <c r="A59" s="37" t="s">
        <v>147</v>
      </c>
      <c r="B59" s="37" t="s">
        <v>148</v>
      </c>
      <c r="C59" s="25">
        <v>3.212</v>
      </c>
      <c r="D59" s="25">
        <v>3.852</v>
      </c>
      <c r="E59" s="25">
        <v>0.8</v>
      </c>
      <c r="F59" s="39">
        <f t="shared" si="0"/>
        <v>0.207684319833853</v>
      </c>
    </row>
    <row r="60" ht="25.7" customHeight="1" spans="1:6">
      <c r="A60" s="37" t="s">
        <v>149</v>
      </c>
      <c r="B60" s="37" t="s">
        <v>150</v>
      </c>
      <c r="C60" s="25">
        <v>10238.571385</v>
      </c>
      <c r="D60" s="25">
        <v>11414.911751</v>
      </c>
      <c r="E60" s="25">
        <v>11244.30194</v>
      </c>
      <c r="F60" s="39">
        <f t="shared" si="0"/>
        <v>0.985053777486711</v>
      </c>
    </row>
    <row r="61" ht="25.7" customHeight="1" spans="1:6">
      <c r="A61" s="37" t="s">
        <v>151</v>
      </c>
      <c r="B61" s="37" t="s">
        <v>152</v>
      </c>
      <c r="C61" s="25">
        <v>3.582082</v>
      </c>
      <c r="D61" s="25">
        <v>3.582082</v>
      </c>
      <c r="E61" s="25">
        <v>2.000328</v>
      </c>
      <c r="F61" s="39">
        <f t="shared" si="0"/>
        <v>0.558426077348313</v>
      </c>
    </row>
    <row r="62" ht="25.7" customHeight="1" spans="1:6">
      <c r="A62" s="37" t="s">
        <v>153</v>
      </c>
      <c r="B62" s="37" t="s">
        <v>154</v>
      </c>
      <c r="C62" s="25">
        <v>10234.989303</v>
      </c>
      <c r="D62" s="25">
        <v>11411.329669</v>
      </c>
      <c r="E62" s="25">
        <v>11242.301612</v>
      </c>
      <c r="F62" s="39">
        <f t="shared" si="0"/>
        <v>0.98518769837496</v>
      </c>
    </row>
    <row r="63" ht="25.7" customHeight="1" spans="1:6">
      <c r="A63" s="37" t="s">
        <v>155</v>
      </c>
      <c r="B63" s="37" t="s">
        <v>156</v>
      </c>
      <c r="C63" s="25">
        <v>153.13</v>
      </c>
      <c r="D63" s="25">
        <v>144.63</v>
      </c>
      <c r="E63" s="25">
        <v>136.54225</v>
      </c>
      <c r="F63" s="39">
        <f t="shared" si="0"/>
        <v>0.944079720666528</v>
      </c>
    </row>
    <row r="64" ht="25.7" customHeight="1" spans="1:6">
      <c r="A64" s="37" t="s">
        <v>157</v>
      </c>
      <c r="B64" s="37" t="s">
        <v>158</v>
      </c>
      <c r="C64" s="25">
        <v>2.93</v>
      </c>
      <c r="D64" s="25">
        <v>2.93</v>
      </c>
      <c r="E64" s="25">
        <v>2.93</v>
      </c>
      <c r="F64" s="39">
        <f t="shared" si="0"/>
        <v>1</v>
      </c>
    </row>
    <row r="65" ht="25.7" customHeight="1" spans="1:6">
      <c r="A65" s="37" t="s">
        <v>159</v>
      </c>
      <c r="B65" s="37" t="s">
        <v>160</v>
      </c>
      <c r="C65" s="25">
        <v>150.2</v>
      </c>
      <c r="D65" s="25">
        <v>141.7</v>
      </c>
      <c r="E65" s="25">
        <v>133.61225</v>
      </c>
      <c r="F65" s="39">
        <f t="shared" si="0"/>
        <v>0.942923429781228</v>
      </c>
    </row>
    <row r="66" ht="25.7" customHeight="1" spans="1:6">
      <c r="A66" s="37" t="s">
        <v>161</v>
      </c>
      <c r="B66" s="37" t="s">
        <v>162</v>
      </c>
      <c r="C66" s="103">
        <v>1582.145933</v>
      </c>
      <c r="D66" s="25">
        <v>1530.854233</v>
      </c>
      <c r="E66" s="25">
        <v>1157.195121</v>
      </c>
      <c r="F66" s="39">
        <f t="shared" si="0"/>
        <v>0.755914636452523</v>
      </c>
    </row>
    <row r="67" ht="25.7" customHeight="1" spans="1:6">
      <c r="A67" s="37" t="s">
        <v>163</v>
      </c>
      <c r="B67" s="37" t="s">
        <v>164</v>
      </c>
      <c r="C67" s="25">
        <v>408.4</v>
      </c>
      <c r="D67" s="25">
        <v>418.4</v>
      </c>
      <c r="E67" s="25">
        <v>417.698594</v>
      </c>
      <c r="F67" s="39">
        <f t="shared" si="0"/>
        <v>0.998323599426386</v>
      </c>
    </row>
    <row r="68" ht="25.7" customHeight="1" spans="1:6">
      <c r="A68" s="37" t="s">
        <v>165</v>
      </c>
      <c r="B68" s="37" t="s">
        <v>166</v>
      </c>
      <c r="C68" s="25">
        <v>1170.090653</v>
      </c>
      <c r="D68" s="25">
        <v>1108.798953</v>
      </c>
      <c r="E68" s="25">
        <v>738.500527</v>
      </c>
      <c r="F68" s="39">
        <f t="shared" ref="F68:F90" si="1">E68/D68</f>
        <v>0.66603645773825</v>
      </c>
    </row>
    <row r="69" ht="25.7" customHeight="1" spans="1:6">
      <c r="A69" s="37" t="s">
        <v>167</v>
      </c>
      <c r="B69" s="37" t="s">
        <v>168</v>
      </c>
      <c r="C69" s="25">
        <v>3.65528</v>
      </c>
      <c r="D69" s="25">
        <v>3.65528</v>
      </c>
      <c r="E69" s="25">
        <v>0.996</v>
      </c>
      <c r="F69" s="39">
        <f t="shared" si="1"/>
        <v>0.272482545796765</v>
      </c>
    </row>
    <row r="70" ht="25.7" customHeight="1" spans="1:6">
      <c r="A70" s="37" t="s">
        <v>169</v>
      </c>
      <c r="B70" s="37" t="s">
        <v>170</v>
      </c>
      <c r="C70" s="25">
        <v>651.827616</v>
      </c>
      <c r="D70" s="25">
        <v>638.197616</v>
      </c>
      <c r="E70" s="25">
        <v>377.155707</v>
      </c>
      <c r="F70" s="39">
        <f t="shared" si="1"/>
        <v>0.59097009694878</v>
      </c>
    </row>
    <row r="71" ht="25.7" customHeight="1" spans="1:6">
      <c r="A71" s="37" t="s">
        <v>171</v>
      </c>
      <c r="B71" s="37" t="s">
        <v>172</v>
      </c>
      <c r="C71" s="25">
        <v>1.71102</v>
      </c>
      <c r="D71" s="25">
        <v>1.71102</v>
      </c>
      <c r="E71" s="25">
        <v>1.0055</v>
      </c>
      <c r="F71" s="39">
        <f t="shared" si="1"/>
        <v>0.587661161178712</v>
      </c>
    </row>
    <row r="72" ht="25.7" customHeight="1" spans="1:6">
      <c r="A72" s="37" t="s">
        <v>173</v>
      </c>
      <c r="B72" s="37" t="s">
        <v>174</v>
      </c>
      <c r="C72" s="25">
        <v>273.437476</v>
      </c>
      <c r="D72" s="25">
        <v>273.437476</v>
      </c>
      <c r="E72" s="25">
        <v>164.741717</v>
      </c>
      <c r="F72" s="39">
        <f t="shared" si="1"/>
        <v>0.602484046480885</v>
      </c>
    </row>
    <row r="73" ht="25.7" customHeight="1" spans="1:6">
      <c r="A73" s="37" t="s">
        <v>175</v>
      </c>
      <c r="B73" s="37" t="s">
        <v>176</v>
      </c>
      <c r="C73" s="25">
        <v>376.67912</v>
      </c>
      <c r="D73" s="25">
        <v>363.04912</v>
      </c>
      <c r="E73" s="25">
        <v>211.40849</v>
      </c>
      <c r="F73" s="39">
        <f t="shared" si="1"/>
        <v>0.582313737601127</v>
      </c>
    </row>
    <row r="74" ht="25.7" customHeight="1" spans="1:6">
      <c r="A74" s="37" t="s">
        <v>177</v>
      </c>
      <c r="B74" s="37" t="s">
        <v>178</v>
      </c>
      <c r="C74" s="25">
        <v>23.7</v>
      </c>
      <c r="D74" s="25">
        <v>23.7</v>
      </c>
      <c r="E74" s="25">
        <v>22.287</v>
      </c>
      <c r="F74" s="39">
        <f t="shared" si="1"/>
        <v>0.940379746835443</v>
      </c>
    </row>
    <row r="75" ht="25.7" customHeight="1" spans="1:6">
      <c r="A75" s="37" t="s">
        <v>179</v>
      </c>
      <c r="B75" s="37" t="s">
        <v>180</v>
      </c>
      <c r="C75" s="25">
        <v>23.7</v>
      </c>
      <c r="D75" s="25">
        <v>23.7</v>
      </c>
      <c r="E75" s="25">
        <v>22.287</v>
      </c>
      <c r="F75" s="39">
        <f t="shared" si="1"/>
        <v>0.940379746835443</v>
      </c>
    </row>
    <row r="76" ht="25.7" customHeight="1" spans="1:6">
      <c r="A76" s="37" t="s">
        <v>181</v>
      </c>
      <c r="B76" s="37" t="s">
        <v>182</v>
      </c>
      <c r="C76" s="25">
        <v>165.0136</v>
      </c>
      <c r="D76" s="25">
        <v>165.0136</v>
      </c>
      <c r="E76" s="25">
        <v>145.90186</v>
      </c>
      <c r="F76" s="39">
        <f t="shared" si="1"/>
        <v>0.884180819035522</v>
      </c>
    </row>
    <row r="77" ht="25.7" customHeight="1" spans="1:6">
      <c r="A77" s="37" t="s">
        <v>183</v>
      </c>
      <c r="B77" s="37" t="s">
        <v>184</v>
      </c>
      <c r="C77" s="25">
        <v>69.5928</v>
      </c>
      <c r="D77" s="25">
        <v>69.5928</v>
      </c>
      <c r="E77" s="25">
        <v>55.54066</v>
      </c>
      <c r="F77" s="39">
        <f t="shared" si="1"/>
        <v>0.798080548562495</v>
      </c>
    </row>
    <row r="78" ht="25.7" customHeight="1" spans="1:6">
      <c r="A78" s="37" t="s">
        <v>185</v>
      </c>
      <c r="B78" s="37" t="s">
        <v>186</v>
      </c>
      <c r="C78" s="25">
        <v>95.4208</v>
      </c>
      <c r="D78" s="25">
        <v>95.4208</v>
      </c>
      <c r="E78" s="25">
        <v>90.3612</v>
      </c>
      <c r="F78" s="39">
        <f t="shared" si="1"/>
        <v>0.946975921392401</v>
      </c>
    </row>
    <row r="79" ht="25.7" customHeight="1" spans="1:6">
      <c r="A79" s="37" t="s">
        <v>187</v>
      </c>
      <c r="B79" s="37" t="s">
        <v>188</v>
      </c>
      <c r="C79" s="25">
        <v>10.5</v>
      </c>
      <c r="D79" s="25">
        <v>10.5</v>
      </c>
      <c r="E79" s="25">
        <v>10.5</v>
      </c>
      <c r="F79" s="39">
        <f t="shared" si="1"/>
        <v>1</v>
      </c>
    </row>
    <row r="80" ht="25.7" customHeight="1" spans="1:6">
      <c r="A80" s="37" t="s">
        <v>189</v>
      </c>
      <c r="B80" s="37" t="s">
        <v>190</v>
      </c>
      <c r="C80" s="25">
        <v>10.5</v>
      </c>
      <c r="D80" s="25">
        <v>10.5</v>
      </c>
      <c r="E80" s="25">
        <v>10.5</v>
      </c>
      <c r="F80" s="39">
        <f t="shared" si="1"/>
        <v>1</v>
      </c>
    </row>
    <row r="81" ht="25.7" customHeight="1" spans="1:6">
      <c r="A81" s="37" t="s">
        <v>191</v>
      </c>
      <c r="B81" s="37" t="s">
        <v>192</v>
      </c>
      <c r="C81" s="25">
        <v>468.71</v>
      </c>
      <c r="D81" s="25">
        <v>472.6706</v>
      </c>
      <c r="E81" s="25">
        <v>450.123232</v>
      </c>
      <c r="F81" s="39">
        <f t="shared" si="1"/>
        <v>0.952297925870575</v>
      </c>
    </row>
    <row r="82" ht="25.7" customHeight="1" spans="1:6">
      <c r="A82" s="37" t="s">
        <v>193</v>
      </c>
      <c r="B82" s="37" t="s">
        <v>192</v>
      </c>
      <c r="C82" s="25">
        <v>468.71</v>
      </c>
      <c r="D82" s="25">
        <v>472.6706</v>
      </c>
      <c r="E82" s="25">
        <v>450.123232</v>
      </c>
      <c r="F82" s="39">
        <f t="shared" si="1"/>
        <v>0.952297925870575</v>
      </c>
    </row>
    <row r="83" ht="25.7" customHeight="1" spans="1:6">
      <c r="A83" s="62" t="s">
        <v>194</v>
      </c>
      <c r="B83" s="62" t="s">
        <v>195</v>
      </c>
      <c r="C83" s="38">
        <v>1064.592305</v>
      </c>
      <c r="D83" s="38">
        <v>1411.937805</v>
      </c>
      <c r="E83" s="38">
        <v>1334.06332</v>
      </c>
      <c r="F83" s="39">
        <f t="shared" si="1"/>
        <v>0.944845669034267</v>
      </c>
    </row>
    <row r="84" ht="25.7" customHeight="1" spans="1:6">
      <c r="A84" s="37" t="s">
        <v>196</v>
      </c>
      <c r="B84" s="37" t="s">
        <v>197</v>
      </c>
      <c r="C84" s="25">
        <v>222.5</v>
      </c>
      <c r="D84" s="25">
        <v>212.5</v>
      </c>
      <c r="E84" s="25">
        <v>208.59765</v>
      </c>
      <c r="F84" s="39">
        <f t="shared" si="1"/>
        <v>0.981636</v>
      </c>
    </row>
    <row r="85" ht="25.7" customHeight="1" spans="1:6">
      <c r="A85" s="37" t="s">
        <v>198</v>
      </c>
      <c r="B85" s="37" t="s">
        <v>199</v>
      </c>
      <c r="C85" s="25">
        <v>222.5</v>
      </c>
      <c r="D85" s="25">
        <v>212.5</v>
      </c>
      <c r="E85" s="25">
        <v>208.59765</v>
      </c>
      <c r="F85" s="39">
        <f t="shared" si="1"/>
        <v>0.981636</v>
      </c>
    </row>
    <row r="86" ht="25.7" customHeight="1" spans="1:6">
      <c r="A86" s="37" t="s">
        <v>200</v>
      </c>
      <c r="B86" s="37" t="s">
        <v>201</v>
      </c>
      <c r="C86" s="25">
        <v>23.8</v>
      </c>
      <c r="D86" s="25">
        <v>23.8</v>
      </c>
      <c r="E86" s="25">
        <v>22.509</v>
      </c>
      <c r="F86" s="39">
        <f t="shared" si="1"/>
        <v>0.945756302521008</v>
      </c>
    </row>
    <row r="87" ht="25.7" customHeight="1" spans="1:6">
      <c r="A87" s="37" t="s">
        <v>202</v>
      </c>
      <c r="B87" s="37" t="s">
        <v>203</v>
      </c>
      <c r="C87" s="25">
        <v>23.8</v>
      </c>
      <c r="D87" s="25">
        <v>23.8</v>
      </c>
      <c r="E87" s="25">
        <v>22.509</v>
      </c>
      <c r="F87" s="39">
        <f t="shared" si="1"/>
        <v>0.945756302521008</v>
      </c>
    </row>
    <row r="88" ht="25.7" customHeight="1" spans="1:6">
      <c r="A88" s="37" t="s">
        <v>204</v>
      </c>
      <c r="B88" s="37" t="s">
        <v>205</v>
      </c>
      <c r="C88" s="25">
        <v>267.26</v>
      </c>
      <c r="D88" s="25">
        <v>248.8555</v>
      </c>
      <c r="E88" s="25">
        <v>224.90428</v>
      </c>
      <c r="F88" s="39">
        <f t="shared" si="1"/>
        <v>0.903754508138257</v>
      </c>
    </row>
    <row r="89" ht="25.7" customHeight="1" spans="1:6">
      <c r="A89" s="37" t="s">
        <v>206</v>
      </c>
      <c r="B89" s="37" t="s">
        <v>207</v>
      </c>
      <c r="C89" s="25">
        <v>69.5</v>
      </c>
      <c r="D89" s="25">
        <v>73.5</v>
      </c>
      <c r="E89" s="25">
        <v>64.643498</v>
      </c>
      <c r="F89" s="39">
        <f t="shared" si="1"/>
        <v>0.87950337414966</v>
      </c>
    </row>
    <row r="90" ht="25.7" customHeight="1" spans="1:6">
      <c r="A90" s="37" t="s">
        <v>208</v>
      </c>
      <c r="B90" s="37" t="s">
        <v>209</v>
      </c>
      <c r="C90" s="25">
        <v>197.76</v>
      </c>
      <c r="D90" s="25">
        <v>175.3555</v>
      </c>
      <c r="E90" s="25">
        <v>160.260782</v>
      </c>
      <c r="F90" s="39">
        <f t="shared" si="1"/>
        <v>0.913919335293162</v>
      </c>
    </row>
    <row r="91" ht="25.7" customHeight="1" spans="1:6">
      <c r="A91" s="37" t="s">
        <v>210</v>
      </c>
      <c r="B91" s="37" t="s">
        <v>211</v>
      </c>
      <c r="C91" s="25">
        <v>0</v>
      </c>
      <c r="D91" s="25">
        <v>0</v>
      </c>
      <c r="E91" s="25">
        <v>0</v>
      </c>
      <c r="F91" s="39"/>
    </row>
    <row r="92" ht="25.7" customHeight="1" spans="1:6">
      <c r="A92" s="37" t="s">
        <v>212</v>
      </c>
      <c r="B92" s="37" t="s">
        <v>213</v>
      </c>
      <c r="C92" s="25">
        <v>0</v>
      </c>
      <c r="D92" s="25">
        <v>0</v>
      </c>
      <c r="E92" s="25">
        <v>0</v>
      </c>
      <c r="F92" s="39"/>
    </row>
    <row r="93" ht="25.7" customHeight="1" spans="1:6">
      <c r="A93" s="37" t="s">
        <v>214</v>
      </c>
      <c r="B93" s="37" t="s">
        <v>215</v>
      </c>
      <c r="C93" s="25">
        <v>551.032305</v>
      </c>
      <c r="D93" s="25">
        <v>926.782305</v>
      </c>
      <c r="E93" s="25">
        <v>878.05239</v>
      </c>
      <c r="F93" s="39">
        <f t="shared" ref="F93:F107" si="2">E93/D93</f>
        <v>0.947420322186665</v>
      </c>
    </row>
    <row r="94" ht="25.7" customHeight="1" spans="1:6">
      <c r="A94" s="37" t="s">
        <v>216</v>
      </c>
      <c r="B94" s="37" t="s">
        <v>217</v>
      </c>
      <c r="C94" s="25">
        <v>551.032305</v>
      </c>
      <c r="D94" s="25">
        <v>926.782305</v>
      </c>
      <c r="E94" s="25">
        <v>878.05239</v>
      </c>
      <c r="F94" s="39">
        <f t="shared" si="2"/>
        <v>0.947420322186665</v>
      </c>
    </row>
    <row r="95" ht="25.7" customHeight="1" spans="1:6">
      <c r="A95" s="62" t="s">
        <v>218</v>
      </c>
      <c r="B95" s="62" t="s">
        <v>219</v>
      </c>
      <c r="C95" s="38">
        <v>2368.344793</v>
      </c>
      <c r="D95" s="38">
        <v>2194.189563</v>
      </c>
      <c r="E95" s="38">
        <v>1543.818227</v>
      </c>
      <c r="F95" s="39">
        <f t="shared" si="2"/>
        <v>0.703593824814853</v>
      </c>
    </row>
    <row r="96" ht="25.7" customHeight="1" spans="1:6">
      <c r="A96" s="37" t="s">
        <v>220</v>
      </c>
      <c r="B96" s="37" t="s">
        <v>221</v>
      </c>
      <c r="C96" s="25">
        <v>402.679</v>
      </c>
      <c r="D96" s="25">
        <v>278.862545</v>
      </c>
      <c r="E96" s="25">
        <v>266.957925</v>
      </c>
      <c r="F96" s="39">
        <f t="shared" si="2"/>
        <v>0.957310079057049</v>
      </c>
    </row>
    <row r="97" ht="25.7" customHeight="1" spans="1:6">
      <c r="A97" s="37" t="s">
        <v>222</v>
      </c>
      <c r="B97" s="37" t="s">
        <v>223</v>
      </c>
      <c r="C97" s="25">
        <v>402.679</v>
      </c>
      <c r="D97" s="25">
        <v>278.862545</v>
      </c>
      <c r="E97" s="25">
        <v>266.957925</v>
      </c>
      <c r="F97" s="39">
        <f t="shared" si="2"/>
        <v>0.957310079057049</v>
      </c>
    </row>
    <row r="98" ht="25.7" customHeight="1" spans="1:6">
      <c r="A98" s="37" t="s">
        <v>224</v>
      </c>
      <c r="B98" s="37" t="s">
        <v>225</v>
      </c>
      <c r="C98" s="25">
        <v>95</v>
      </c>
      <c r="D98" s="25">
        <v>5</v>
      </c>
      <c r="E98" s="25">
        <v>3.6737</v>
      </c>
      <c r="F98" s="39">
        <f t="shared" si="2"/>
        <v>0.73474</v>
      </c>
    </row>
    <row r="99" ht="25.7" customHeight="1" spans="1:6">
      <c r="A99" s="37" t="s">
        <v>226</v>
      </c>
      <c r="B99" s="37" t="s">
        <v>227</v>
      </c>
      <c r="C99" s="25">
        <v>95</v>
      </c>
      <c r="D99" s="25">
        <v>5</v>
      </c>
      <c r="E99" s="25">
        <v>3.6737</v>
      </c>
      <c r="F99" s="39">
        <f t="shared" si="2"/>
        <v>0.73474</v>
      </c>
    </row>
    <row r="100" ht="25.7" customHeight="1" spans="1:6">
      <c r="A100" s="37" t="s">
        <v>228</v>
      </c>
      <c r="B100" s="37" t="s">
        <v>229</v>
      </c>
      <c r="C100" s="25">
        <v>1870.665793</v>
      </c>
      <c r="D100" s="25">
        <v>1910.327018</v>
      </c>
      <c r="E100" s="25">
        <v>1273.186602</v>
      </c>
      <c r="F100" s="39">
        <f t="shared" si="2"/>
        <v>0.666475734260908</v>
      </c>
    </row>
    <row r="101" ht="25.7" customHeight="1" spans="1:6">
      <c r="A101" s="37" t="s">
        <v>230</v>
      </c>
      <c r="B101" s="37" t="s">
        <v>231</v>
      </c>
      <c r="C101" s="25">
        <v>89.682498</v>
      </c>
      <c r="D101" s="25">
        <v>129.352018</v>
      </c>
      <c r="E101" s="25">
        <v>110.417202</v>
      </c>
      <c r="F101" s="39">
        <f t="shared" si="2"/>
        <v>0.853617931186818</v>
      </c>
    </row>
    <row r="102" ht="25.7" customHeight="1" spans="1:6">
      <c r="A102" s="37" t="s">
        <v>232</v>
      </c>
      <c r="B102" s="37" t="s">
        <v>233</v>
      </c>
      <c r="C102" s="25">
        <v>1780.983295</v>
      </c>
      <c r="D102" s="25">
        <v>1780.975</v>
      </c>
      <c r="E102" s="25">
        <v>1162.7694</v>
      </c>
      <c r="F102" s="39">
        <f t="shared" si="2"/>
        <v>0.652883617119836</v>
      </c>
    </row>
    <row r="103" ht="25.7" customHeight="1" spans="1:6">
      <c r="A103" s="62" t="s">
        <v>234</v>
      </c>
      <c r="B103" s="62" t="s">
        <v>235</v>
      </c>
      <c r="C103" s="38">
        <v>4556.198</v>
      </c>
      <c r="D103" s="38">
        <v>3405.429947</v>
      </c>
      <c r="E103" s="38">
        <v>2696.889081</v>
      </c>
      <c r="F103" s="39">
        <f t="shared" si="2"/>
        <v>0.791937911797544</v>
      </c>
    </row>
    <row r="104" ht="25.7" customHeight="1" spans="1:6">
      <c r="A104" s="37" t="s">
        <v>236</v>
      </c>
      <c r="B104" s="37" t="s">
        <v>237</v>
      </c>
      <c r="C104" s="25">
        <v>1335.8424</v>
      </c>
      <c r="D104" s="25">
        <v>1298.193647</v>
      </c>
      <c r="E104" s="25">
        <v>1090.066781</v>
      </c>
      <c r="F104" s="39">
        <f t="shared" si="2"/>
        <v>0.839679645266358</v>
      </c>
    </row>
    <row r="105" ht="25.7" customHeight="1" spans="1:6">
      <c r="A105" s="37" t="s">
        <v>238</v>
      </c>
      <c r="B105" s="37" t="s">
        <v>52</v>
      </c>
      <c r="C105" s="25">
        <v>187.834</v>
      </c>
      <c r="D105" s="25">
        <v>181.783564</v>
      </c>
      <c r="E105" s="25">
        <v>162.423824</v>
      </c>
      <c r="F105" s="39">
        <f t="shared" si="2"/>
        <v>0.893501152832497</v>
      </c>
    </row>
    <row r="106" ht="25.7" customHeight="1" spans="1:6">
      <c r="A106" s="37" t="s">
        <v>239</v>
      </c>
      <c r="B106" s="37" t="s">
        <v>240</v>
      </c>
      <c r="C106" s="25">
        <v>419.16</v>
      </c>
      <c r="D106" s="25">
        <v>418.16</v>
      </c>
      <c r="E106" s="25">
        <v>366.974002</v>
      </c>
      <c r="F106" s="39">
        <f t="shared" si="2"/>
        <v>0.877592313946814</v>
      </c>
    </row>
    <row r="107" ht="25.7" customHeight="1" spans="1:6">
      <c r="A107" s="37" t="s">
        <v>241</v>
      </c>
      <c r="B107" s="37" t="s">
        <v>242</v>
      </c>
      <c r="C107" s="25">
        <v>728.8484</v>
      </c>
      <c r="D107" s="25">
        <v>698.250083</v>
      </c>
      <c r="E107" s="25">
        <v>560.668955</v>
      </c>
      <c r="F107" s="39">
        <f t="shared" si="2"/>
        <v>0.802962962197027</v>
      </c>
    </row>
    <row r="108" ht="25.7" customHeight="1" spans="1:6">
      <c r="A108" s="37" t="s">
        <v>243</v>
      </c>
      <c r="B108" s="37" t="s">
        <v>244</v>
      </c>
      <c r="C108" s="25">
        <v>26</v>
      </c>
      <c r="D108" s="25">
        <v>0</v>
      </c>
      <c r="E108" s="25">
        <v>0</v>
      </c>
      <c r="F108" s="39"/>
    </row>
    <row r="109" ht="25.7" customHeight="1" spans="1:6">
      <c r="A109" s="37" t="s">
        <v>245</v>
      </c>
      <c r="B109" s="37" t="s">
        <v>244</v>
      </c>
      <c r="C109" s="25">
        <v>26</v>
      </c>
      <c r="D109" s="25">
        <v>0</v>
      </c>
      <c r="E109" s="25">
        <v>0</v>
      </c>
      <c r="F109" s="39"/>
    </row>
    <row r="110" ht="25.7" customHeight="1" spans="1:6">
      <c r="A110" s="37" t="s">
        <v>246</v>
      </c>
      <c r="B110" s="37" t="s">
        <v>247</v>
      </c>
      <c r="C110" s="25">
        <v>1808.8356</v>
      </c>
      <c r="D110" s="25">
        <v>941.7505</v>
      </c>
      <c r="E110" s="25">
        <v>593.041787</v>
      </c>
      <c r="F110" s="39">
        <f t="shared" ref="F110:F130" si="3">E110/D110</f>
        <v>0.629722826799667</v>
      </c>
    </row>
    <row r="111" ht="25.7" customHeight="1" spans="1:6">
      <c r="A111" s="37" t="s">
        <v>248</v>
      </c>
      <c r="B111" s="37" t="s">
        <v>249</v>
      </c>
      <c r="C111" s="25">
        <v>1808.8356</v>
      </c>
      <c r="D111" s="25">
        <v>941.7505</v>
      </c>
      <c r="E111" s="25">
        <v>593.041787</v>
      </c>
      <c r="F111" s="39">
        <f t="shared" si="3"/>
        <v>0.629722826799667</v>
      </c>
    </row>
    <row r="112" ht="25.7" customHeight="1" spans="1:6">
      <c r="A112" s="37" t="s">
        <v>250</v>
      </c>
      <c r="B112" s="37" t="s">
        <v>251</v>
      </c>
      <c r="C112" s="25">
        <v>546.06</v>
      </c>
      <c r="D112" s="25">
        <v>545.56</v>
      </c>
      <c r="E112" s="25">
        <v>535.43526</v>
      </c>
      <c r="F112" s="39">
        <f t="shared" si="3"/>
        <v>0.981441564630838</v>
      </c>
    </row>
    <row r="113" ht="25.7" customHeight="1" spans="1:6">
      <c r="A113" s="37" t="s">
        <v>252</v>
      </c>
      <c r="B113" s="37" t="s">
        <v>251</v>
      </c>
      <c r="C113" s="25">
        <v>546.06</v>
      </c>
      <c r="D113" s="25">
        <v>545.56</v>
      </c>
      <c r="E113" s="25">
        <v>535.43526</v>
      </c>
      <c r="F113" s="39">
        <f t="shared" si="3"/>
        <v>0.981441564630838</v>
      </c>
    </row>
    <row r="114" ht="25.7" customHeight="1" spans="1:6">
      <c r="A114" s="37" t="s">
        <v>253</v>
      </c>
      <c r="B114" s="37" t="s">
        <v>254</v>
      </c>
      <c r="C114" s="25">
        <v>839.46</v>
      </c>
      <c r="D114" s="25">
        <v>619.9258</v>
      </c>
      <c r="E114" s="25">
        <v>478.345253</v>
      </c>
      <c r="F114" s="39">
        <f t="shared" si="3"/>
        <v>0.771616946737819</v>
      </c>
    </row>
    <row r="115" ht="25.7" customHeight="1" spans="1:6">
      <c r="A115" s="37" t="s">
        <v>255</v>
      </c>
      <c r="B115" s="37" t="s">
        <v>254</v>
      </c>
      <c r="C115" s="25">
        <v>839.46</v>
      </c>
      <c r="D115" s="25">
        <v>619.9258</v>
      </c>
      <c r="E115" s="25">
        <v>478.345253</v>
      </c>
      <c r="F115" s="39">
        <f t="shared" si="3"/>
        <v>0.771616946737819</v>
      </c>
    </row>
    <row r="116" ht="25.7" customHeight="1" spans="1:6">
      <c r="A116" s="62" t="s">
        <v>256</v>
      </c>
      <c r="B116" s="62" t="s">
        <v>257</v>
      </c>
      <c r="C116" s="38">
        <v>13281.380657</v>
      </c>
      <c r="D116" s="38">
        <v>13477.721907</v>
      </c>
      <c r="E116" s="38">
        <v>9383.108212</v>
      </c>
      <c r="F116" s="39">
        <f t="shared" si="3"/>
        <v>0.696193932234694</v>
      </c>
    </row>
    <row r="117" ht="25.7" customHeight="1" spans="1:6">
      <c r="A117" s="37" t="s">
        <v>258</v>
      </c>
      <c r="B117" s="37" t="s">
        <v>259</v>
      </c>
      <c r="C117" s="25">
        <v>1602.357137</v>
      </c>
      <c r="D117" s="25">
        <v>1550.587557</v>
      </c>
      <c r="E117" s="25">
        <v>1233.537071</v>
      </c>
      <c r="F117" s="39">
        <f t="shared" si="3"/>
        <v>0.795528808051695</v>
      </c>
    </row>
    <row r="118" ht="25.7" customHeight="1" spans="1:6">
      <c r="A118" s="37" t="s">
        <v>260</v>
      </c>
      <c r="B118" s="37" t="s">
        <v>98</v>
      </c>
      <c r="C118" s="25">
        <v>410.476</v>
      </c>
      <c r="D118" s="25">
        <v>370.09753</v>
      </c>
      <c r="E118" s="25">
        <v>344.314992</v>
      </c>
      <c r="F118" s="39">
        <f t="shared" si="3"/>
        <v>0.93033582796405</v>
      </c>
    </row>
    <row r="119" ht="25.7" customHeight="1" spans="1:6">
      <c r="A119" s="37" t="s">
        <v>261</v>
      </c>
      <c r="B119" s="37" t="s">
        <v>262</v>
      </c>
      <c r="C119" s="25">
        <v>5.9</v>
      </c>
      <c r="D119" s="25">
        <v>5.9</v>
      </c>
      <c r="E119" s="25">
        <v>1.19774</v>
      </c>
      <c r="F119" s="39">
        <f t="shared" si="3"/>
        <v>0.203006779661017</v>
      </c>
    </row>
    <row r="120" ht="25.7" customHeight="1" spans="1:6">
      <c r="A120" s="37" t="s">
        <v>263</v>
      </c>
      <c r="B120" s="37" t="s">
        <v>264</v>
      </c>
      <c r="C120" s="25">
        <v>11.78</v>
      </c>
      <c r="D120" s="25">
        <v>11.78</v>
      </c>
      <c r="E120" s="25">
        <v>9.07505</v>
      </c>
      <c r="F120" s="39">
        <f t="shared" si="3"/>
        <v>0.770377758913413</v>
      </c>
    </row>
    <row r="121" ht="25.7" customHeight="1" spans="1:6">
      <c r="A121" s="37" t="s">
        <v>265</v>
      </c>
      <c r="B121" s="37" t="s">
        <v>266</v>
      </c>
      <c r="C121" s="25">
        <v>14.107728</v>
      </c>
      <c r="D121" s="25">
        <v>14.107728</v>
      </c>
      <c r="E121" s="25">
        <v>14.107728</v>
      </c>
      <c r="F121" s="39">
        <f t="shared" si="3"/>
        <v>1</v>
      </c>
    </row>
    <row r="122" ht="25.7" customHeight="1" spans="1:6">
      <c r="A122" s="37" t="s">
        <v>267</v>
      </c>
      <c r="B122" s="37" t="s">
        <v>268</v>
      </c>
      <c r="C122" s="25">
        <v>182.498409</v>
      </c>
      <c r="D122" s="25">
        <v>386.440137</v>
      </c>
      <c r="E122" s="25">
        <v>328.492448</v>
      </c>
      <c r="F122" s="39">
        <f t="shared" si="3"/>
        <v>0.850047436972107</v>
      </c>
    </row>
    <row r="123" ht="25.7" customHeight="1" spans="1:6">
      <c r="A123" s="37" t="s">
        <v>269</v>
      </c>
      <c r="B123" s="37" t="s">
        <v>270</v>
      </c>
      <c r="C123" s="25">
        <v>0.985</v>
      </c>
      <c r="D123" s="25">
        <v>2.28</v>
      </c>
      <c r="E123" s="25">
        <v>2.28</v>
      </c>
      <c r="F123" s="39">
        <f t="shared" si="3"/>
        <v>1</v>
      </c>
    </row>
    <row r="124" ht="25.7" customHeight="1" spans="1:6">
      <c r="A124" s="37" t="s">
        <v>271</v>
      </c>
      <c r="B124" s="37" t="s">
        <v>272</v>
      </c>
      <c r="C124" s="25">
        <v>14.11</v>
      </c>
      <c r="D124" s="25">
        <v>14.11</v>
      </c>
      <c r="E124" s="25">
        <v>0</v>
      </c>
      <c r="F124" s="39">
        <f t="shared" si="3"/>
        <v>0</v>
      </c>
    </row>
    <row r="125" ht="25.7" customHeight="1" spans="1:6">
      <c r="A125" s="37" t="s">
        <v>273</v>
      </c>
      <c r="B125" s="37" t="s">
        <v>274</v>
      </c>
      <c r="C125" s="25">
        <v>42.77</v>
      </c>
      <c r="D125" s="25">
        <v>45.22</v>
      </c>
      <c r="E125" s="25">
        <v>45.22</v>
      </c>
      <c r="F125" s="39">
        <f t="shared" si="3"/>
        <v>1</v>
      </c>
    </row>
    <row r="126" ht="25.7" customHeight="1" spans="1:6">
      <c r="A126" s="37" t="s">
        <v>275</v>
      </c>
      <c r="B126" s="37" t="s">
        <v>276</v>
      </c>
      <c r="C126" s="25">
        <v>919.73</v>
      </c>
      <c r="D126" s="25">
        <v>700.652162</v>
      </c>
      <c r="E126" s="25">
        <v>488.849113</v>
      </c>
      <c r="F126" s="39">
        <f t="shared" si="3"/>
        <v>0.697705851081068</v>
      </c>
    </row>
    <row r="127" ht="25.7" customHeight="1" spans="1:6">
      <c r="A127" s="37" t="s">
        <v>277</v>
      </c>
      <c r="B127" s="37" t="s">
        <v>278</v>
      </c>
      <c r="C127" s="25">
        <v>3748.0746</v>
      </c>
      <c r="D127" s="25">
        <v>3995.8221</v>
      </c>
      <c r="E127" s="25">
        <v>2832.454694</v>
      </c>
      <c r="F127" s="39">
        <f t="shared" si="3"/>
        <v>0.708854053837882</v>
      </c>
    </row>
    <row r="128" ht="25.7" customHeight="1" spans="1:6">
      <c r="A128" s="37" t="s">
        <v>279</v>
      </c>
      <c r="B128" s="37" t="s">
        <v>280</v>
      </c>
      <c r="C128" s="25">
        <v>423.67</v>
      </c>
      <c r="D128" s="25">
        <v>496.1575</v>
      </c>
      <c r="E128" s="25">
        <v>0.29</v>
      </c>
      <c r="F128" s="39">
        <f t="shared" si="3"/>
        <v>0.000584491819633886</v>
      </c>
    </row>
    <row r="129" ht="25.7" customHeight="1" spans="1:6">
      <c r="A129" s="37" t="s">
        <v>281</v>
      </c>
      <c r="B129" s="37" t="s">
        <v>282</v>
      </c>
      <c r="C129" s="25">
        <v>948.3846</v>
      </c>
      <c r="D129" s="25">
        <v>1213.6446</v>
      </c>
      <c r="E129" s="25">
        <v>709.997265</v>
      </c>
      <c r="F129" s="39">
        <f t="shared" si="3"/>
        <v>0.585012502836498</v>
      </c>
    </row>
    <row r="130" ht="25.7" customHeight="1" spans="1:6">
      <c r="A130" s="37" t="s">
        <v>283</v>
      </c>
      <c r="B130" s="37" t="s">
        <v>284</v>
      </c>
      <c r="C130" s="25">
        <v>2286.02</v>
      </c>
      <c r="D130" s="25">
        <v>2286.02</v>
      </c>
      <c r="E130" s="25">
        <v>2122.167429</v>
      </c>
      <c r="F130" s="39">
        <f t="shared" si="3"/>
        <v>0.928324086840885</v>
      </c>
    </row>
    <row r="131" ht="25.7" customHeight="1" spans="1:6">
      <c r="A131" s="37" t="s">
        <v>285</v>
      </c>
      <c r="B131" s="37" t="s">
        <v>286</v>
      </c>
      <c r="C131" s="25">
        <v>90</v>
      </c>
      <c r="D131" s="25">
        <v>0</v>
      </c>
      <c r="E131" s="25">
        <v>0</v>
      </c>
      <c r="F131" s="39"/>
    </row>
    <row r="132" ht="25.7" customHeight="1" spans="1:6">
      <c r="A132" s="37" t="s">
        <v>287</v>
      </c>
      <c r="B132" s="37" t="s">
        <v>288</v>
      </c>
      <c r="C132" s="25">
        <v>6518.8517</v>
      </c>
      <c r="D132" s="25">
        <v>6077.34503</v>
      </c>
      <c r="E132" s="25">
        <v>3765.666307</v>
      </c>
      <c r="F132" s="39">
        <f t="shared" ref="F132:F136" si="4">E132/D132</f>
        <v>0.619623583721394</v>
      </c>
    </row>
    <row r="133" ht="25.7" customHeight="1" spans="1:6">
      <c r="A133" s="37" t="s">
        <v>289</v>
      </c>
      <c r="B133" s="37" t="s">
        <v>290</v>
      </c>
      <c r="C133" s="25">
        <v>383.47</v>
      </c>
      <c r="D133" s="25">
        <v>326.975165</v>
      </c>
      <c r="E133" s="25">
        <v>199.453015</v>
      </c>
      <c r="F133" s="39">
        <f t="shared" si="4"/>
        <v>0.609994385965063</v>
      </c>
    </row>
    <row r="134" ht="25.7" customHeight="1" spans="1:6">
      <c r="A134" s="37" t="s">
        <v>291</v>
      </c>
      <c r="B134" s="37" t="s">
        <v>292</v>
      </c>
      <c r="C134" s="25">
        <v>2026.7455</v>
      </c>
      <c r="D134" s="25">
        <v>2026.7455</v>
      </c>
      <c r="E134" s="25">
        <v>359.973292</v>
      </c>
      <c r="F134" s="39">
        <f t="shared" si="4"/>
        <v>0.177611491921408</v>
      </c>
    </row>
    <row r="135" ht="25.7" customHeight="1" spans="1:6">
      <c r="A135" s="37" t="s">
        <v>293</v>
      </c>
      <c r="B135" s="37" t="s">
        <v>294</v>
      </c>
      <c r="C135" s="25">
        <v>0.3</v>
      </c>
      <c r="D135" s="25">
        <v>0.3</v>
      </c>
      <c r="E135" s="25">
        <v>0.3</v>
      </c>
      <c r="F135" s="39">
        <f t="shared" si="4"/>
        <v>1</v>
      </c>
    </row>
    <row r="136" ht="25.7" customHeight="1" spans="1:6">
      <c r="A136" s="37" t="s">
        <v>295</v>
      </c>
      <c r="B136" s="37" t="s">
        <v>296</v>
      </c>
      <c r="C136" s="25">
        <v>151.12</v>
      </c>
      <c r="D136" s="25">
        <v>293.423</v>
      </c>
      <c r="E136" s="25">
        <v>142.303</v>
      </c>
      <c r="F136" s="39">
        <f t="shared" si="4"/>
        <v>0.484975615408472</v>
      </c>
    </row>
    <row r="137" ht="25.7" customHeight="1" spans="1:6">
      <c r="A137" s="37" t="s">
        <v>297</v>
      </c>
      <c r="B137" s="37" t="s">
        <v>286</v>
      </c>
      <c r="C137" s="25">
        <v>26</v>
      </c>
      <c r="D137" s="25">
        <v>0</v>
      </c>
      <c r="E137" s="25">
        <v>0</v>
      </c>
      <c r="F137" s="39"/>
    </row>
    <row r="138" ht="25.7" customHeight="1" spans="1:6">
      <c r="A138" s="37" t="s">
        <v>298</v>
      </c>
      <c r="B138" s="37" t="s">
        <v>299</v>
      </c>
      <c r="C138" s="25">
        <v>3931.2162</v>
      </c>
      <c r="D138" s="25">
        <v>3429.901365</v>
      </c>
      <c r="E138" s="25">
        <v>3063.637</v>
      </c>
      <c r="F138" s="39">
        <f t="shared" ref="F138:F163" si="5">E138/D138</f>
        <v>0.893214315508458</v>
      </c>
    </row>
    <row r="139" ht="25.7" customHeight="1" spans="1:6">
      <c r="A139" s="37" t="s">
        <v>300</v>
      </c>
      <c r="B139" s="37" t="s">
        <v>301</v>
      </c>
      <c r="C139" s="25">
        <v>1192.09722</v>
      </c>
      <c r="D139" s="25">
        <v>1841.96722</v>
      </c>
      <c r="E139" s="25">
        <v>1551.45014</v>
      </c>
      <c r="F139" s="39">
        <f t="shared" si="5"/>
        <v>0.842278908741927</v>
      </c>
    </row>
    <row r="140" ht="25.7" customHeight="1" spans="1:6">
      <c r="A140" s="37" t="s">
        <v>302</v>
      </c>
      <c r="B140" s="37" t="s">
        <v>303</v>
      </c>
      <c r="C140" s="25">
        <v>314.09722</v>
      </c>
      <c r="D140" s="25">
        <v>763.96722</v>
      </c>
      <c r="E140" s="25">
        <v>686.45014</v>
      </c>
      <c r="F140" s="39">
        <f t="shared" si="5"/>
        <v>0.898533499905925</v>
      </c>
    </row>
    <row r="141" ht="25.7" customHeight="1" spans="1:6">
      <c r="A141" s="37" t="s">
        <v>304</v>
      </c>
      <c r="B141" s="37" t="s">
        <v>305</v>
      </c>
      <c r="C141" s="25">
        <v>390</v>
      </c>
      <c r="D141" s="25">
        <v>390</v>
      </c>
      <c r="E141" s="25">
        <v>390</v>
      </c>
      <c r="F141" s="39">
        <f t="shared" si="5"/>
        <v>1</v>
      </c>
    </row>
    <row r="142" ht="25.7" customHeight="1" spans="1:6">
      <c r="A142" s="37" t="s">
        <v>306</v>
      </c>
      <c r="B142" s="37" t="s">
        <v>307</v>
      </c>
      <c r="C142" s="25">
        <v>468</v>
      </c>
      <c r="D142" s="25">
        <v>468</v>
      </c>
      <c r="E142" s="25">
        <v>455</v>
      </c>
      <c r="F142" s="39">
        <f t="shared" si="5"/>
        <v>0.972222222222222</v>
      </c>
    </row>
    <row r="143" ht="25.7" customHeight="1" spans="1:6">
      <c r="A143" s="37" t="s">
        <v>308</v>
      </c>
      <c r="B143" s="37" t="s">
        <v>309</v>
      </c>
      <c r="C143" s="25">
        <v>20</v>
      </c>
      <c r="D143" s="25">
        <v>220</v>
      </c>
      <c r="E143" s="25">
        <v>20</v>
      </c>
      <c r="F143" s="39">
        <f t="shared" si="5"/>
        <v>0.0909090909090909</v>
      </c>
    </row>
    <row r="144" ht="25.7" customHeight="1" spans="1:6">
      <c r="A144" s="37" t="s">
        <v>310</v>
      </c>
      <c r="B144" s="37" t="s">
        <v>311</v>
      </c>
      <c r="C144" s="25">
        <v>220</v>
      </c>
      <c r="D144" s="25">
        <v>12</v>
      </c>
      <c r="E144" s="25">
        <v>0</v>
      </c>
      <c r="F144" s="39">
        <f t="shared" si="5"/>
        <v>0</v>
      </c>
    </row>
    <row r="145" ht="25.7" customHeight="1" spans="1:6">
      <c r="A145" s="37" t="s">
        <v>312</v>
      </c>
      <c r="B145" s="37" t="s">
        <v>311</v>
      </c>
      <c r="C145" s="25">
        <v>220</v>
      </c>
      <c r="D145" s="25">
        <v>12</v>
      </c>
      <c r="E145" s="25">
        <v>0</v>
      </c>
      <c r="F145" s="39">
        <f t="shared" si="5"/>
        <v>0</v>
      </c>
    </row>
    <row r="146" ht="25.7" customHeight="1" spans="1:6">
      <c r="A146" s="62" t="s">
        <v>313</v>
      </c>
      <c r="B146" s="62" t="s">
        <v>314</v>
      </c>
      <c r="C146" s="38">
        <v>0</v>
      </c>
      <c r="D146" s="38">
        <v>87.2414</v>
      </c>
      <c r="E146" s="38">
        <v>87.2414</v>
      </c>
      <c r="F146" s="39">
        <f t="shared" si="5"/>
        <v>1</v>
      </c>
    </row>
    <row r="147" ht="25.7" customHeight="1" spans="1:6">
      <c r="A147" s="37" t="s">
        <v>315</v>
      </c>
      <c r="B147" s="37" t="s">
        <v>316</v>
      </c>
      <c r="C147" s="25">
        <v>0</v>
      </c>
      <c r="D147" s="25">
        <v>87.2414</v>
      </c>
      <c r="E147" s="25">
        <v>87.2414</v>
      </c>
      <c r="F147" s="39">
        <f t="shared" si="5"/>
        <v>1</v>
      </c>
    </row>
    <row r="148" ht="25.7" customHeight="1" spans="1:6">
      <c r="A148" s="37" t="s">
        <v>317</v>
      </c>
      <c r="B148" s="37" t="s">
        <v>318</v>
      </c>
      <c r="C148" s="25">
        <v>0</v>
      </c>
      <c r="D148" s="25">
        <v>87.2414</v>
      </c>
      <c r="E148" s="25">
        <v>87.2414</v>
      </c>
      <c r="F148" s="39">
        <f t="shared" si="5"/>
        <v>1</v>
      </c>
    </row>
    <row r="149" ht="25.7" customHeight="1" spans="1:6">
      <c r="A149" s="62" t="s">
        <v>319</v>
      </c>
      <c r="B149" s="62" t="s">
        <v>320</v>
      </c>
      <c r="C149" s="38">
        <v>0</v>
      </c>
      <c r="D149" s="38">
        <v>39.6</v>
      </c>
      <c r="E149" s="38">
        <v>0</v>
      </c>
      <c r="F149" s="39">
        <f t="shared" si="5"/>
        <v>0</v>
      </c>
    </row>
    <row r="150" ht="25.7" customHeight="1" spans="1:6">
      <c r="A150" s="37" t="s">
        <v>321</v>
      </c>
      <c r="B150" s="37" t="s">
        <v>322</v>
      </c>
      <c r="C150" s="25">
        <v>0</v>
      </c>
      <c r="D150" s="25">
        <v>39.6</v>
      </c>
      <c r="E150" s="25">
        <v>0</v>
      </c>
      <c r="F150" s="39">
        <f t="shared" si="5"/>
        <v>0</v>
      </c>
    </row>
    <row r="151" ht="25.7" customHeight="1" spans="1:6">
      <c r="A151" s="37" t="s">
        <v>323</v>
      </c>
      <c r="B151" s="37" t="s">
        <v>324</v>
      </c>
      <c r="C151" s="25">
        <v>0</v>
      </c>
      <c r="D151" s="25">
        <v>39.6</v>
      </c>
      <c r="E151" s="25">
        <v>0</v>
      </c>
      <c r="F151" s="39">
        <f t="shared" si="5"/>
        <v>0</v>
      </c>
    </row>
    <row r="152" ht="25.7" customHeight="1" spans="1:6">
      <c r="A152" s="62" t="s">
        <v>325</v>
      </c>
      <c r="B152" s="62" t="s">
        <v>326</v>
      </c>
      <c r="C152" s="38">
        <v>2400</v>
      </c>
      <c r="D152" s="38">
        <v>2202</v>
      </c>
      <c r="E152" s="38">
        <v>2200</v>
      </c>
      <c r="F152" s="39">
        <f t="shared" si="5"/>
        <v>0.999091734786558</v>
      </c>
    </row>
    <row r="153" ht="25.7" customHeight="1" spans="1:6">
      <c r="A153" s="37" t="s">
        <v>327</v>
      </c>
      <c r="B153" s="37" t="s">
        <v>328</v>
      </c>
      <c r="C153" s="25">
        <v>2400</v>
      </c>
      <c r="D153" s="25">
        <v>2200</v>
      </c>
      <c r="E153" s="25">
        <v>2200</v>
      </c>
      <c r="F153" s="39">
        <f t="shared" si="5"/>
        <v>1</v>
      </c>
    </row>
    <row r="154" ht="25.7" customHeight="1" spans="1:6">
      <c r="A154" s="37" t="s">
        <v>329</v>
      </c>
      <c r="B154" s="37" t="s">
        <v>330</v>
      </c>
      <c r="C154" s="25">
        <v>2400</v>
      </c>
      <c r="D154" s="25">
        <v>2200</v>
      </c>
      <c r="E154" s="25">
        <v>2200</v>
      </c>
      <c r="F154" s="39">
        <f t="shared" si="5"/>
        <v>1</v>
      </c>
    </row>
    <row r="155" ht="25.7" customHeight="1" spans="1:6">
      <c r="A155" s="37" t="s">
        <v>331</v>
      </c>
      <c r="B155" s="37" t="s">
        <v>332</v>
      </c>
      <c r="C155" s="25">
        <v>0</v>
      </c>
      <c r="D155" s="25">
        <v>2</v>
      </c>
      <c r="E155" s="25">
        <v>0</v>
      </c>
      <c r="F155" s="39">
        <f t="shared" si="5"/>
        <v>0</v>
      </c>
    </row>
    <row r="156" ht="25.7" customHeight="1" spans="1:6">
      <c r="A156" s="37" t="s">
        <v>333</v>
      </c>
      <c r="B156" s="37" t="s">
        <v>332</v>
      </c>
      <c r="C156" s="25">
        <v>0</v>
      </c>
      <c r="D156" s="25">
        <v>2</v>
      </c>
      <c r="E156" s="25">
        <v>0</v>
      </c>
      <c r="F156" s="39">
        <f t="shared" si="5"/>
        <v>0</v>
      </c>
    </row>
    <row r="157" ht="25.7" customHeight="1" spans="1:6">
      <c r="A157" s="62" t="s">
        <v>334</v>
      </c>
      <c r="B157" s="62" t="s">
        <v>335</v>
      </c>
      <c r="C157" s="38">
        <v>645.92</v>
      </c>
      <c r="D157" s="38">
        <v>661.0358</v>
      </c>
      <c r="E157" s="38">
        <v>605.964503</v>
      </c>
      <c r="F157" s="39">
        <f t="shared" si="5"/>
        <v>0.916689388078528</v>
      </c>
    </row>
    <row r="158" ht="25.7" customHeight="1" spans="1:6">
      <c r="A158" s="37" t="s">
        <v>336</v>
      </c>
      <c r="B158" s="37" t="s">
        <v>337</v>
      </c>
      <c r="C158" s="25">
        <v>645.92</v>
      </c>
      <c r="D158" s="25">
        <v>661.0358</v>
      </c>
      <c r="E158" s="25">
        <v>605.964503</v>
      </c>
      <c r="F158" s="39">
        <f t="shared" si="5"/>
        <v>0.916689388078528</v>
      </c>
    </row>
    <row r="159" ht="25.7" customHeight="1" spans="1:6">
      <c r="A159" s="37" t="s">
        <v>338</v>
      </c>
      <c r="B159" s="37" t="s">
        <v>339</v>
      </c>
      <c r="C159" s="25">
        <v>384.12</v>
      </c>
      <c r="D159" s="25">
        <v>386.2358</v>
      </c>
      <c r="E159" s="25">
        <v>351.3686</v>
      </c>
      <c r="F159" s="39">
        <f t="shared" si="5"/>
        <v>0.909725613213483</v>
      </c>
    </row>
    <row r="160" ht="25.7" customHeight="1" spans="1:6">
      <c r="A160" s="37" t="s">
        <v>340</v>
      </c>
      <c r="B160" s="37" t="s">
        <v>341</v>
      </c>
      <c r="C160" s="25">
        <v>261.8</v>
      </c>
      <c r="D160" s="25">
        <v>274.8</v>
      </c>
      <c r="E160" s="25">
        <v>254.595903</v>
      </c>
      <c r="F160" s="39">
        <f t="shared" si="5"/>
        <v>0.926477085152838</v>
      </c>
    </row>
    <row r="161" ht="25.7" customHeight="1" spans="1:6">
      <c r="A161" s="62" t="s">
        <v>342</v>
      </c>
      <c r="B161" s="62" t="s">
        <v>343</v>
      </c>
      <c r="C161" s="38">
        <v>0</v>
      </c>
      <c r="D161" s="38">
        <v>100.959982</v>
      </c>
      <c r="E161" s="38">
        <v>100.582413</v>
      </c>
      <c r="F161" s="39">
        <f t="shared" si="5"/>
        <v>0.996260211298374</v>
      </c>
    </row>
    <row r="162" ht="25.7" customHeight="1" spans="1:6">
      <c r="A162" s="37" t="s">
        <v>344</v>
      </c>
      <c r="B162" s="37" t="s">
        <v>345</v>
      </c>
      <c r="C162" s="25">
        <v>0</v>
      </c>
      <c r="D162" s="25">
        <v>100.959982</v>
      </c>
      <c r="E162" s="25">
        <v>100.582413</v>
      </c>
      <c r="F162" s="39">
        <f t="shared" si="5"/>
        <v>0.996260211298374</v>
      </c>
    </row>
    <row r="163" ht="25.7" customHeight="1" spans="1:6">
      <c r="A163" s="37" t="s">
        <v>346</v>
      </c>
      <c r="B163" s="37" t="s">
        <v>347</v>
      </c>
      <c r="C163" s="25">
        <v>0</v>
      </c>
      <c r="D163" s="25">
        <v>100.959982</v>
      </c>
      <c r="E163" s="25">
        <v>100.582413</v>
      </c>
      <c r="F163" s="39">
        <f t="shared" si="5"/>
        <v>0.996260211298374</v>
      </c>
    </row>
    <row r="164" ht="25.7" customHeight="1" spans="1:6">
      <c r="A164" s="62" t="s">
        <v>348</v>
      </c>
      <c r="B164" s="62" t="s">
        <v>349</v>
      </c>
      <c r="C164" s="38">
        <v>150</v>
      </c>
      <c r="D164" s="38">
        <v>0</v>
      </c>
      <c r="E164" s="38">
        <v>0</v>
      </c>
      <c r="F164" s="39"/>
    </row>
    <row r="165" ht="25.7" customHeight="1" spans="1:6">
      <c r="A165" s="37" t="s">
        <v>348</v>
      </c>
      <c r="B165" s="37" t="s">
        <v>349</v>
      </c>
      <c r="C165" s="25">
        <v>150</v>
      </c>
      <c r="D165" s="25">
        <v>0</v>
      </c>
      <c r="E165" s="25">
        <v>0</v>
      </c>
      <c r="F165" s="39"/>
    </row>
    <row r="166" ht="25.7" customHeight="1" spans="1:6">
      <c r="A166" s="37" t="s">
        <v>348</v>
      </c>
      <c r="B166" s="37" t="s">
        <v>349</v>
      </c>
      <c r="C166" s="25">
        <v>150</v>
      </c>
      <c r="D166" s="25">
        <v>0</v>
      </c>
      <c r="E166" s="25">
        <v>0</v>
      </c>
      <c r="F166" s="39"/>
    </row>
    <row r="167" ht="25.7" customHeight="1" spans="1:6">
      <c r="A167" s="98"/>
      <c r="B167" s="62" t="s">
        <v>350</v>
      </c>
      <c r="C167" s="38">
        <v>44516.865805</v>
      </c>
      <c r="D167" s="38">
        <v>44404.7644</v>
      </c>
      <c r="E167" s="38">
        <v>37336.606662</v>
      </c>
      <c r="F167" s="39">
        <f>E167/D167</f>
        <v>0.840824338705421</v>
      </c>
    </row>
    <row r="168" ht="25.7" customHeight="1" spans="1:6">
      <c r="A168" s="98"/>
      <c r="B168" s="62" t="s">
        <v>351</v>
      </c>
      <c r="C168" s="38"/>
      <c r="D168" s="38"/>
      <c r="E168" s="38"/>
      <c r="F168" s="39"/>
    </row>
    <row r="169" ht="25.7" customHeight="1" spans="1:6">
      <c r="A169" s="98"/>
      <c r="B169" s="62" t="s">
        <v>352</v>
      </c>
      <c r="C169" s="38"/>
      <c r="D169" s="38"/>
      <c r="E169" s="38">
        <v>2062.394105</v>
      </c>
      <c r="F169" s="39"/>
    </row>
    <row r="170" ht="25.7" customHeight="1" spans="1:6">
      <c r="A170" s="98"/>
      <c r="B170" s="62" t="s">
        <v>353</v>
      </c>
      <c r="C170" s="38"/>
      <c r="D170" s="38"/>
      <c r="E170" s="38">
        <v>5005.763633</v>
      </c>
      <c r="F170" s="38"/>
    </row>
    <row r="171" ht="25.7" customHeight="1" spans="1:6">
      <c r="A171" s="98"/>
      <c r="B171" s="62" t="s">
        <v>354</v>
      </c>
      <c r="C171" s="104">
        <v>4734.7</v>
      </c>
      <c r="D171" s="104">
        <v>4734.7</v>
      </c>
      <c r="E171" s="104">
        <v>4734.7</v>
      </c>
      <c r="F171" s="105">
        <f>E171/D171</f>
        <v>1</v>
      </c>
    </row>
    <row r="172" ht="25.7" customHeight="1" spans="1:6">
      <c r="A172" s="98"/>
      <c r="B172" s="62" t="s">
        <v>39</v>
      </c>
      <c r="C172" s="106">
        <f>C167+C168+C169+C170+C171</f>
        <v>49251.565805</v>
      </c>
      <c r="D172" s="106">
        <f>D167+D168+D169+D170+D171</f>
        <v>49139.4644</v>
      </c>
      <c r="E172" s="106">
        <f>E167+E168+E169+E170+E171</f>
        <v>49139.4644</v>
      </c>
      <c r="F172" s="105">
        <f>E172/D172</f>
        <v>1</v>
      </c>
    </row>
  </sheetData>
  <mergeCells count="1">
    <mergeCell ref="B1:F1"/>
  </mergeCells>
  <pageMargins left="0.314000010490417" right="0.314000010490417" top="0.236000001430511" bottom="0.236000001430511" header="0" footer="0"/>
  <pageSetup paperSize="9" scale="96"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view="pageBreakPreview" zoomScaleNormal="100" zoomScaleSheetLayoutView="100" workbookViewId="0">
      <pane ySplit="3" topLeftCell="A19" activePane="bottomLeft" state="frozen"/>
      <selection/>
      <selection pane="bottomLeft" activeCell="D41" sqref="D41"/>
    </sheetView>
  </sheetViews>
  <sheetFormatPr defaultColWidth="10" defaultRowHeight="13.5" outlineLevelCol="5"/>
  <cols>
    <col min="1" max="1" width="33.875" style="1" customWidth="1"/>
    <col min="2" max="2" width="16.875" style="1" customWidth="1"/>
    <col min="3" max="3" width="21" style="1" customWidth="1"/>
    <col min="4" max="4" width="16.875" style="1" customWidth="1"/>
    <col min="5" max="5" width="18" style="1" customWidth="1"/>
    <col min="6" max="6" width="57.625" style="1" customWidth="1"/>
    <col min="7" max="7" width="9.75" style="1" customWidth="1"/>
    <col min="8" max="16384" width="10" style="1"/>
  </cols>
  <sheetData>
    <row r="1" ht="39.95" customHeight="1" spans="1:6">
      <c r="A1" s="92" t="s">
        <v>4</v>
      </c>
      <c r="B1" s="92"/>
      <c r="C1" s="92"/>
      <c r="D1" s="92"/>
      <c r="E1" s="92"/>
      <c r="F1" s="92"/>
    </row>
    <row r="2" ht="22.7" customHeight="1" spans="1:6">
      <c r="A2" s="21"/>
      <c r="B2" s="21"/>
      <c r="C2" s="21"/>
      <c r="D2" s="21"/>
      <c r="F2" s="22" t="s">
        <v>40</v>
      </c>
    </row>
    <row r="3" ht="34.15" customHeight="1" spans="1:6">
      <c r="A3" s="23" t="s">
        <v>42</v>
      </c>
      <c r="B3" s="23" t="s">
        <v>30</v>
      </c>
      <c r="C3" s="23" t="s">
        <v>31</v>
      </c>
      <c r="D3" s="23" t="s">
        <v>32</v>
      </c>
      <c r="E3" s="23" t="s">
        <v>33</v>
      </c>
      <c r="F3" s="9" t="s">
        <v>355</v>
      </c>
    </row>
    <row r="4" ht="25.7" customHeight="1" spans="1:6">
      <c r="A4" s="41" t="s">
        <v>356</v>
      </c>
      <c r="B4" s="25">
        <v>2619.14</v>
      </c>
      <c r="C4" s="25">
        <v>2662.5214</v>
      </c>
      <c r="D4" s="25">
        <v>2530.761862</v>
      </c>
      <c r="E4" s="27">
        <v>0.950513247330144</v>
      </c>
      <c r="F4" s="13" t="s">
        <v>357</v>
      </c>
    </row>
    <row r="5" ht="25.7" customHeight="1" spans="1:6">
      <c r="A5" s="40" t="s">
        <v>358</v>
      </c>
      <c r="B5" s="25">
        <v>1568.71</v>
      </c>
      <c r="C5" s="25">
        <v>1662.3319</v>
      </c>
      <c r="D5" s="25">
        <v>1571.180842</v>
      </c>
      <c r="E5" s="27">
        <v>0.94516675159756</v>
      </c>
      <c r="F5" s="13" t="s">
        <v>359</v>
      </c>
    </row>
    <row r="6" ht="25.7" customHeight="1" spans="1:6">
      <c r="A6" s="40" t="s">
        <v>360</v>
      </c>
      <c r="B6" s="25">
        <v>324.15</v>
      </c>
      <c r="C6" s="25">
        <v>338.15</v>
      </c>
      <c r="D6" s="25">
        <v>323.436391</v>
      </c>
      <c r="E6" s="27">
        <v>0.956487922519592</v>
      </c>
      <c r="F6" s="13" t="s">
        <v>361</v>
      </c>
    </row>
    <row r="7" ht="25.7" customHeight="1" spans="1:6">
      <c r="A7" s="40" t="s">
        <v>362</v>
      </c>
      <c r="B7" s="25">
        <v>226.5</v>
      </c>
      <c r="C7" s="25">
        <v>232.5</v>
      </c>
      <c r="D7" s="25">
        <v>213.408</v>
      </c>
      <c r="E7" s="27">
        <v>0.917883870967742</v>
      </c>
      <c r="F7" s="13" t="s">
        <v>363</v>
      </c>
    </row>
    <row r="8" ht="25.7" customHeight="1" spans="1:6">
      <c r="A8" s="40" t="s">
        <v>364</v>
      </c>
      <c r="B8" s="25">
        <v>499.78</v>
      </c>
      <c r="C8" s="25">
        <v>429.5395</v>
      </c>
      <c r="D8" s="25">
        <v>422.736629</v>
      </c>
      <c r="E8" s="27">
        <v>0.984162408812228</v>
      </c>
      <c r="F8" s="13" t="s">
        <v>365</v>
      </c>
    </row>
    <row r="9" ht="25.7" customHeight="1" spans="1:6">
      <c r="A9" s="41" t="s">
        <v>366</v>
      </c>
      <c r="B9" s="25">
        <v>406.76</v>
      </c>
      <c r="C9" s="25">
        <v>380.961564</v>
      </c>
      <c r="D9" s="25">
        <v>275.213839</v>
      </c>
      <c r="E9" s="27">
        <v>0.72241891310589</v>
      </c>
      <c r="F9" s="13" t="s">
        <v>367</v>
      </c>
    </row>
    <row r="10" ht="25.7" customHeight="1" spans="1:6">
      <c r="A10" s="40" t="s">
        <v>368</v>
      </c>
      <c r="B10" s="25">
        <v>298.396</v>
      </c>
      <c r="C10" s="25">
        <v>305.597564</v>
      </c>
      <c r="D10" s="25">
        <v>224.780515</v>
      </c>
      <c r="E10" s="27">
        <v>0.735544197597072</v>
      </c>
      <c r="F10" s="13" t="s">
        <v>369</v>
      </c>
    </row>
    <row r="11" ht="25.7" customHeight="1" spans="1:6">
      <c r="A11" s="40" t="s">
        <v>370</v>
      </c>
      <c r="B11" s="25">
        <v>0</v>
      </c>
      <c r="C11" s="25">
        <v>0</v>
      </c>
      <c r="D11" s="25">
        <v>0</v>
      </c>
      <c r="E11" s="27">
        <v>0</v>
      </c>
      <c r="F11" s="13" t="s">
        <v>371</v>
      </c>
    </row>
    <row r="12" ht="25.7" customHeight="1" spans="1:6">
      <c r="A12" s="40" t="s">
        <v>372</v>
      </c>
      <c r="B12" s="25">
        <v>0</v>
      </c>
      <c r="C12" s="25">
        <v>0</v>
      </c>
      <c r="D12" s="25">
        <v>0</v>
      </c>
      <c r="E12" s="27">
        <v>0</v>
      </c>
      <c r="F12" s="13" t="s">
        <v>373</v>
      </c>
    </row>
    <row r="13" ht="25.7" customHeight="1" spans="1:6">
      <c r="A13" s="40" t="s">
        <v>374</v>
      </c>
      <c r="B13" s="25">
        <v>0</v>
      </c>
      <c r="C13" s="25">
        <v>0</v>
      </c>
      <c r="D13" s="25">
        <v>0</v>
      </c>
      <c r="E13" s="27">
        <v>0</v>
      </c>
      <c r="F13" s="13" t="s">
        <v>375</v>
      </c>
    </row>
    <row r="14" ht="25.7" customHeight="1" spans="1:6">
      <c r="A14" s="40" t="s">
        <v>376</v>
      </c>
      <c r="B14" s="25">
        <v>1.2</v>
      </c>
      <c r="C14" s="25">
        <v>1.2</v>
      </c>
      <c r="D14" s="25">
        <v>0</v>
      </c>
      <c r="E14" s="27">
        <v>0</v>
      </c>
      <c r="F14" s="13" t="s">
        <v>377</v>
      </c>
    </row>
    <row r="15" ht="25.7" customHeight="1" spans="1:6">
      <c r="A15" s="40" t="s">
        <v>378</v>
      </c>
      <c r="B15" s="25">
        <v>20</v>
      </c>
      <c r="C15" s="25">
        <v>15</v>
      </c>
      <c r="D15" s="25">
        <v>10.4675</v>
      </c>
      <c r="E15" s="27">
        <v>0.697833333333333</v>
      </c>
      <c r="F15" s="13" t="s">
        <v>379</v>
      </c>
    </row>
    <row r="16" ht="25.7" customHeight="1" spans="1:6">
      <c r="A16" s="40" t="s">
        <v>380</v>
      </c>
      <c r="B16" s="25">
        <v>10</v>
      </c>
      <c r="C16" s="25">
        <v>0</v>
      </c>
      <c r="D16" s="25">
        <v>0</v>
      </c>
      <c r="E16" s="27">
        <v>0</v>
      </c>
      <c r="F16" s="13" t="s">
        <v>381</v>
      </c>
    </row>
    <row r="17" ht="25.7" customHeight="1" spans="1:6">
      <c r="A17" s="40" t="s">
        <v>382</v>
      </c>
      <c r="B17" s="25">
        <v>14.75</v>
      </c>
      <c r="C17" s="25">
        <v>6.75</v>
      </c>
      <c r="D17" s="25">
        <v>3.079324</v>
      </c>
      <c r="E17" s="27">
        <v>0.456196148148148</v>
      </c>
      <c r="F17" s="13" t="s">
        <v>383</v>
      </c>
    </row>
    <row r="18" ht="25.7" customHeight="1" spans="1:6">
      <c r="A18" s="40" t="s">
        <v>384</v>
      </c>
      <c r="B18" s="25">
        <v>61</v>
      </c>
      <c r="C18" s="25">
        <v>51</v>
      </c>
      <c r="D18" s="25">
        <v>36.8865</v>
      </c>
      <c r="E18" s="27">
        <v>0.723264705882353</v>
      </c>
      <c r="F18" s="13" t="s">
        <v>385</v>
      </c>
    </row>
    <row r="19" ht="25.7" customHeight="1" spans="1:6">
      <c r="A19" s="40" t="s">
        <v>386</v>
      </c>
      <c r="B19" s="25">
        <v>1.414</v>
      </c>
      <c r="C19" s="25">
        <v>1.414</v>
      </c>
      <c r="D19" s="25">
        <v>0</v>
      </c>
      <c r="E19" s="27">
        <v>0</v>
      </c>
      <c r="F19" s="13" t="s">
        <v>387</v>
      </c>
    </row>
    <row r="20" ht="25.7" customHeight="1" spans="1:6">
      <c r="A20" s="41" t="s">
        <v>388</v>
      </c>
      <c r="B20" s="25">
        <v>38.2</v>
      </c>
      <c r="C20" s="25">
        <v>33.7</v>
      </c>
      <c r="D20" s="25">
        <v>30</v>
      </c>
      <c r="E20" s="27">
        <v>0.890207715133531</v>
      </c>
      <c r="F20" s="13" t="s">
        <v>389</v>
      </c>
    </row>
    <row r="21" ht="25.7" customHeight="1" spans="1:6">
      <c r="A21" s="40" t="s">
        <v>390</v>
      </c>
      <c r="B21" s="25">
        <v>38.2</v>
      </c>
      <c r="C21" s="25">
        <v>33.7</v>
      </c>
      <c r="D21" s="25">
        <v>30</v>
      </c>
      <c r="E21" s="27">
        <v>0.890207715133531</v>
      </c>
      <c r="F21" s="13" t="s">
        <v>391</v>
      </c>
    </row>
    <row r="22" ht="25.7" customHeight="1" spans="1:6">
      <c r="A22" s="40" t="s">
        <v>392</v>
      </c>
      <c r="B22" s="25">
        <v>0</v>
      </c>
      <c r="C22" s="25">
        <v>0</v>
      </c>
      <c r="D22" s="25">
        <v>0</v>
      </c>
      <c r="E22" s="27">
        <v>0</v>
      </c>
      <c r="F22" s="13" t="s">
        <v>393</v>
      </c>
    </row>
    <row r="23" ht="25.7" customHeight="1" spans="1:6">
      <c r="A23" s="41" t="s">
        <v>394</v>
      </c>
      <c r="B23" s="25">
        <v>3285.6448</v>
      </c>
      <c r="C23" s="25">
        <v>3037.664413</v>
      </c>
      <c r="D23" s="25">
        <v>2808.543352</v>
      </c>
      <c r="E23" s="27">
        <v>0.924573280702288</v>
      </c>
      <c r="F23" s="13" t="s">
        <v>395</v>
      </c>
    </row>
    <row r="24" ht="25.7" customHeight="1" spans="1:6">
      <c r="A24" s="40" t="s">
        <v>396</v>
      </c>
      <c r="B24" s="25">
        <v>3145.54</v>
      </c>
      <c r="C24" s="25">
        <v>2912.0227</v>
      </c>
      <c r="D24" s="25">
        <v>2724.681838</v>
      </c>
      <c r="E24" s="27">
        <v>0.935666414276235</v>
      </c>
      <c r="F24" s="13" t="s">
        <v>397</v>
      </c>
    </row>
    <row r="25" ht="25.7" customHeight="1" spans="1:6">
      <c r="A25" s="40" t="s">
        <v>398</v>
      </c>
      <c r="B25" s="25">
        <v>140.1048</v>
      </c>
      <c r="C25" s="25">
        <v>125.641713</v>
      </c>
      <c r="D25" s="25">
        <v>83.861514</v>
      </c>
      <c r="E25" s="27">
        <v>0.667465541479843</v>
      </c>
      <c r="F25" s="13" t="s">
        <v>399</v>
      </c>
    </row>
    <row r="26" ht="25.7" customHeight="1" spans="1:6">
      <c r="A26" s="41" t="s">
        <v>400</v>
      </c>
      <c r="B26" s="25">
        <v>2.65</v>
      </c>
      <c r="C26" s="25">
        <v>1.4</v>
      </c>
      <c r="D26" s="25">
        <v>0</v>
      </c>
      <c r="E26" s="27">
        <v>0</v>
      </c>
      <c r="F26" s="13" t="s">
        <v>401</v>
      </c>
    </row>
    <row r="27" ht="25.7" customHeight="1" spans="1:6">
      <c r="A27" s="40" t="s">
        <v>402</v>
      </c>
      <c r="B27" s="25">
        <v>2.65</v>
      </c>
      <c r="C27" s="25">
        <v>1.4</v>
      </c>
      <c r="D27" s="25">
        <v>0</v>
      </c>
      <c r="E27" s="27">
        <v>0</v>
      </c>
      <c r="F27" s="13" t="s">
        <v>403</v>
      </c>
    </row>
    <row r="28" ht="25.7" customHeight="1" spans="1:6">
      <c r="A28" s="41" t="s">
        <v>404</v>
      </c>
      <c r="B28" s="25">
        <v>280.538</v>
      </c>
      <c r="C28" s="25">
        <v>277.012</v>
      </c>
      <c r="D28" s="25">
        <v>268.086</v>
      </c>
      <c r="E28" s="27">
        <v>0.967777569202778</v>
      </c>
      <c r="F28" s="13" t="s">
        <v>405</v>
      </c>
    </row>
    <row r="29" ht="25.7" customHeight="1" spans="1:6">
      <c r="A29" s="93" t="s">
        <v>406</v>
      </c>
      <c r="B29" s="25">
        <v>280.538</v>
      </c>
      <c r="C29" s="25">
        <v>277.012</v>
      </c>
      <c r="D29" s="25">
        <v>268.086</v>
      </c>
      <c r="E29" s="27">
        <v>0.967777569202778</v>
      </c>
      <c r="F29" s="55" t="s">
        <v>407</v>
      </c>
    </row>
    <row r="30" ht="25.7" customHeight="1" spans="1:6">
      <c r="A30" s="94" t="s">
        <v>408</v>
      </c>
      <c r="B30" s="95">
        <v>6632.9328</v>
      </c>
      <c r="C30" s="25">
        <v>6393.259377</v>
      </c>
      <c r="D30" s="25">
        <v>5912.605053</v>
      </c>
      <c r="E30" s="96">
        <v>0.924818579122697</v>
      </c>
      <c r="F30" s="56"/>
    </row>
    <row r="31" spans="1:6">
      <c r="A31" s="97" t="s">
        <v>409</v>
      </c>
      <c r="B31" s="97"/>
      <c r="C31" s="97"/>
      <c r="D31" s="97"/>
      <c r="E31" s="97"/>
      <c r="F31" s="97"/>
    </row>
    <row r="32" ht="21" customHeight="1" spans="1:6">
      <c r="A32" s="97"/>
      <c r="B32" s="97"/>
      <c r="C32" s="97"/>
      <c r="D32" s="97"/>
      <c r="E32" s="97"/>
      <c r="F32" s="97"/>
    </row>
  </sheetData>
  <mergeCells count="2">
    <mergeCell ref="A1:F1"/>
    <mergeCell ref="A31:F32"/>
  </mergeCells>
  <pageMargins left="0.314000010490417" right="0.314000010490417" top="0.236000001430511" bottom="0.236000001430511" header="0" footer="0"/>
  <pageSetup paperSize="9" scale="68" orientation="landscape"/>
  <headerFooter/>
  <rowBreaks count="1" manualBreakCount="1">
    <brk id="25"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view="pageBreakPreview" zoomScaleNormal="100" zoomScaleSheetLayoutView="100" workbookViewId="0">
      <selection activeCell="E9" sqref="E9"/>
    </sheetView>
  </sheetViews>
  <sheetFormatPr defaultColWidth="10" defaultRowHeight="13.5" outlineLevelCol="4"/>
  <cols>
    <col min="1" max="1" width="19.75" style="1" customWidth="1"/>
    <col min="2" max="2" width="20" style="1" customWidth="1"/>
    <col min="3" max="3" width="20.5" style="1" customWidth="1"/>
    <col min="4" max="4" width="20" style="1" customWidth="1"/>
    <col min="5" max="5" width="18.125" style="1" customWidth="1"/>
    <col min="6" max="6" width="9.75" style="1" customWidth="1"/>
    <col min="7" max="16384" width="10" style="1"/>
  </cols>
  <sheetData>
    <row r="1" ht="39.95" customHeight="1" spans="1:5">
      <c r="A1" s="20" t="s">
        <v>5</v>
      </c>
      <c r="B1" s="20"/>
      <c r="C1" s="20"/>
      <c r="D1" s="20"/>
      <c r="E1" s="20"/>
    </row>
    <row r="2" ht="22.7" customHeight="1" spans="1:5">
      <c r="A2" s="21"/>
      <c r="B2" s="21"/>
      <c r="C2" s="21"/>
      <c r="D2" s="21"/>
      <c r="E2" s="22" t="s">
        <v>40</v>
      </c>
    </row>
    <row r="3" ht="34.15" customHeight="1" spans="1:5">
      <c r="A3" s="23" t="s">
        <v>410</v>
      </c>
      <c r="B3" s="23" t="s">
        <v>30</v>
      </c>
      <c r="C3" s="23" t="s">
        <v>31</v>
      </c>
      <c r="D3" s="23" t="s">
        <v>32</v>
      </c>
      <c r="E3" s="23" t="s">
        <v>33</v>
      </c>
    </row>
    <row r="4" ht="22.7" customHeight="1" spans="1:5">
      <c r="A4" s="51" t="s">
        <v>411</v>
      </c>
      <c r="B4" s="47">
        <v>0</v>
      </c>
      <c r="C4" s="47">
        <v>168.81</v>
      </c>
      <c r="D4" s="47">
        <v>168.81</v>
      </c>
      <c r="E4" s="88">
        <f>D4/C4</f>
        <v>1</v>
      </c>
    </row>
    <row r="5" ht="22.7" customHeight="1" spans="1:5">
      <c r="A5" s="51" t="s">
        <v>412</v>
      </c>
      <c r="B5" s="89">
        <v>2563.5652</v>
      </c>
      <c r="C5" s="89">
        <v>2563.5652</v>
      </c>
      <c r="D5" s="89">
        <v>2563.5652</v>
      </c>
      <c r="E5" s="88">
        <f>D5/C5</f>
        <v>1</v>
      </c>
    </row>
    <row r="6" ht="22.7" customHeight="1" spans="1:5">
      <c r="A6" s="51"/>
      <c r="B6" s="24"/>
      <c r="C6" s="24"/>
      <c r="D6" s="24"/>
      <c r="E6" s="90"/>
    </row>
    <row r="7" ht="22.7" customHeight="1" spans="1:5">
      <c r="A7" s="24"/>
      <c r="B7" s="24"/>
      <c r="C7" s="24"/>
      <c r="D7" s="24"/>
      <c r="E7" s="90"/>
    </row>
    <row r="8" ht="22.7" customHeight="1" spans="1:5">
      <c r="A8" s="24"/>
      <c r="B8" s="24"/>
      <c r="C8" s="24"/>
      <c r="D8" s="24"/>
      <c r="E8" s="90"/>
    </row>
    <row r="9" ht="22.7" customHeight="1" spans="1:5">
      <c r="A9" s="44" t="s">
        <v>413</v>
      </c>
      <c r="B9" s="49">
        <f>B4+B5</f>
        <v>2563.5652</v>
      </c>
      <c r="C9" s="49">
        <f>C4+C5</f>
        <v>2732.3752</v>
      </c>
      <c r="D9" s="49">
        <f>D4+D5</f>
        <v>2732.3752</v>
      </c>
      <c r="E9" s="91">
        <f>D9/C9</f>
        <v>1</v>
      </c>
    </row>
  </sheetData>
  <mergeCells count="1">
    <mergeCell ref="A1:E1"/>
  </mergeCells>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view="pageBreakPreview" zoomScaleNormal="100" zoomScaleSheetLayoutView="100" workbookViewId="0">
      <selection activeCell="E18" sqref="E18"/>
    </sheetView>
  </sheetViews>
  <sheetFormatPr defaultColWidth="10" defaultRowHeight="13.5" outlineLevelCol="5"/>
  <cols>
    <col min="1" max="1" width="10" style="1"/>
    <col min="2" max="2" width="40" style="1" customWidth="1"/>
    <col min="3" max="3" width="18.5" style="1" customWidth="1"/>
    <col min="4" max="4" width="21.125" style="1" customWidth="1"/>
    <col min="5" max="5" width="18.5" style="1" customWidth="1"/>
    <col min="6" max="6" width="19.5" style="1" customWidth="1"/>
    <col min="7" max="8" width="9.75" style="1" customWidth="1"/>
    <col min="9" max="16384" width="10" style="1"/>
  </cols>
  <sheetData>
    <row r="1" ht="39.95" customHeight="1" spans="2:6">
      <c r="B1" s="20" t="s">
        <v>6</v>
      </c>
      <c r="C1" s="20"/>
      <c r="D1" s="20"/>
      <c r="E1" s="20"/>
      <c r="F1" s="20"/>
    </row>
    <row r="2" ht="22.7" customHeight="1" spans="2:6">
      <c r="B2" s="21"/>
      <c r="C2" s="21"/>
      <c r="D2" s="21"/>
      <c r="E2" s="21"/>
      <c r="F2" s="22" t="s">
        <v>40</v>
      </c>
    </row>
    <row r="3" ht="34.15" customHeight="1" spans="1:6">
      <c r="A3" s="23" t="s">
        <v>41</v>
      </c>
      <c r="B3" s="23" t="s">
        <v>414</v>
      </c>
      <c r="C3" s="23" t="s">
        <v>30</v>
      </c>
      <c r="D3" s="23" t="s">
        <v>31</v>
      </c>
      <c r="E3" s="23" t="s">
        <v>32</v>
      </c>
      <c r="F3" s="23" t="s">
        <v>33</v>
      </c>
    </row>
    <row r="4" s="6" customFormat="1" ht="25.6" customHeight="1" spans="1:6">
      <c r="A4" s="84" t="s">
        <v>234</v>
      </c>
      <c r="B4" s="84" t="s">
        <v>235</v>
      </c>
      <c r="C4" s="25">
        <v>2130.2052</v>
      </c>
      <c r="D4" s="25">
        <v>2249.3352</v>
      </c>
      <c r="E4" s="25">
        <v>1746.19006</v>
      </c>
      <c r="F4" s="27">
        <v>0.776313845975469</v>
      </c>
    </row>
    <row r="5" s="6" customFormat="1" ht="25.6" customHeight="1" spans="1:6">
      <c r="A5" s="37" t="s">
        <v>415</v>
      </c>
      <c r="B5" s="37" t="s">
        <v>416</v>
      </c>
      <c r="C5" s="25">
        <v>2130.2052</v>
      </c>
      <c r="D5" s="25">
        <v>2249.3352</v>
      </c>
      <c r="E5" s="25">
        <v>1746.19006</v>
      </c>
      <c r="F5" s="27">
        <v>0.776313845975469</v>
      </c>
    </row>
    <row r="6" s="6" customFormat="1" ht="25.6" customHeight="1" spans="1:6">
      <c r="A6" s="37" t="s">
        <v>417</v>
      </c>
      <c r="B6" s="37" t="s">
        <v>418</v>
      </c>
      <c r="C6" s="25">
        <v>1857.5314</v>
      </c>
      <c r="D6" s="25">
        <v>1976.6614</v>
      </c>
      <c r="E6" s="25">
        <v>1537.06246</v>
      </c>
      <c r="F6" s="27">
        <v>0.777605339993992</v>
      </c>
    </row>
    <row r="7" s="6" customFormat="1" ht="25.6" customHeight="1" spans="1:6">
      <c r="A7" s="37" t="s">
        <v>419</v>
      </c>
      <c r="B7" s="37" t="s">
        <v>420</v>
      </c>
      <c r="C7" s="25">
        <v>272.6738</v>
      </c>
      <c r="D7" s="25">
        <v>272.6738</v>
      </c>
      <c r="E7" s="25">
        <v>209.1276</v>
      </c>
      <c r="F7" s="27">
        <v>0.766951573638538</v>
      </c>
    </row>
    <row r="8" s="6" customFormat="1" ht="25.6" customHeight="1" spans="1:6">
      <c r="A8" s="62" t="s">
        <v>256</v>
      </c>
      <c r="B8" s="62" t="s">
        <v>257</v>
      </c>
      <c r="C8" s="25">
        <v>8.64</v>
      </c>
      <c r="D8" s="25">
        <v>8.64</v>
      </c>
      <c r="E8" s="25">
        <v>8.28</v>
      </c>
      <c r="F8" s="27">
        <v>0.958333333333333</v>
      </c>
    </row>
    <row r="9" s="6" customFormat="1" ht="25.6" customHeight="1" spans="1:6">
      <c r="A9" s="37" t="s">
        <v>421</v>
      </c>
      <c r="B9" s="37" t="s">
        <v>422</v>
      </c>
      <c r="C9" s="25">
        <v>8.64</v>
      </c>
      <c r="D9" s="25">
        <v>8.64</v>
      </c>
      <c r="E9" s="25">
        <v>8.28</v>
      </c>
      <c r="F9" s="27">
        <v>0.958333333333333</v>
      </c>
    </row>
    <row r="10" s="6" customFormat="1" ht="25.6" customHeight="1" spans="1:6">
      <c r="A10" s="37" t="s">
        <v>423</v>
      </c>
      <c r="B10" s="37" t="s">
        <v>424</v>
      </c>
      <c r="C10" s="25">
        <v>8.28</v>
      </c>
      <c r="D10" s="25">
        <v>8.28</v>
      </c>
      <c r="E10" s="25">
        <v>8.28</v>
      </c>
      <c r="F10" s="27">
        <v>1</v>
      </c>
    </row>
    <row r="11" s="6" customFormat="1" ht="25.6" customHeight="1" spans="1:6">
      <c r="A11" s="37" t="s">
        <v>425</v>
      </c>
      <c r="B11" s="37" t="s">
        <v>426</v>
      </c>
      <c r="C11" s="25">
        <v>0.36</v>
      </c>
      <c r="D11" s="25">
        <v>0.36</v>
      </c>
      <c r="E11" s="25"/>
      <c r="F11" s="27"/>
    </row>
    <row r="12" s="6" customFormat="1" ht="25.6" customHeight="1" spans="1:6">
      <c r="A12" s="62" t="s">
        <v>427</v>
      </c>
      <c r="B12" s="62" t="s">
        <v>428</v>
      </c>
      <c r="C12" s="25">
        <v>440.92</v>
      </c>
      <c r="D12" s="25">
        <v>474.4</v>
      </c>
      <c r="E12" s="25">
        <v>51.4</v>
      </c>
      <c r="F12" s="27">
        <v>0.108347386172007</v>
      </c>
    </row>
    <row r="13" s="6" customFormat="1" ht="25.6" customHeight="1" spans="1:6">
      <c r="A13" s="37" t="s">
        <v>429</v>
      </c>
      <c r="B13" s="37" t="s">
        <v>430</v>
      </c>
      <c r="C13" s="25">
        <v>440.92</v>
      </c>
      <c r="D13" s="25">
        <v>474.4</v>
      </c>
      <c r="E13" s="25">
        <v>51.4</v>
      </c>
      <c r="F13" s="27">
        <v>0.108347386172007</v>
      </c>
    </row>
    <row r="14" s="6" customFormat="1" ht="25.6" customHeight="1" spans="1:6">
      <c r="A14" s="37" t="s">
        <v>431</v>
      </c>
      <c r="B14" s="37" t="s">
        <v>432</v>
      </c>
      <c r="C14" s="25">
        <v>17.92</v>
      </c>
      <c r="D14" s="25">
        <v>51.4</v>
      </c>
      <c r="E14" s="25">
        <v>51.4</v>
      </c>
      <c r="F14" s="27">
        <v>1</v>
      </c>
    </row>
    <row r="15" s="6" customFormat="1" ht="25.6" customHeight="1" spans="1:6">
      <c r="A15" s="37" t="s">
        <v>433</v>
      </c>
      <c r="B15" s="37" t="s">
        <v>434</v>
      </c>
      <c r="C15" s="25">
        <v>423</v>
      </c>
      <c r="D15" s="25">
        <v>423</v>
      </c>
      <c r="E15" s="25"/>
      <c r="F15" s="27"/>
    </row>
    <row r="16" s="6" customFormat="1" ht="25.6" customHeight="1" spans="1:6">
      <c r="A16" s="85"/>
      <c r="B16" s="44" t="s">
        <v>435</v>
      </c>
      <c r="C16" s="38">
        <v>2579.7652</v>
      </c>
      <c r="D16" s="38">
        <v>2732.3752</v>
      </c>
      <c r="E16" s="38">
        <v>1805.87006</v>
      </c>
      <c r="F16" s="39">
        <v>0.660915843475669</v>
      </c>
    </row>
    <row r="17" ht="25.7" customHeight="1" spans="1:6">
      <c r="A17" s="24"/>
      <c r="B17" s="44" t="s">
        <v>351</v>
      </c>
      <c r="C17" s="86"/>
      <c r="D17" s="86"/>
      <c r="E17" s="86"/>
      <c r="F17" s="45"/>
    </row>
    <row r="18" ht="25.7" customHeight="1" spans="1:6">
      <c r="A18" s="24"/>
      <c r="B18" s="44" t="s">
        <v>353</v>
      </c>
      <c r="C18" s="87">
        <v>0</v>
      </c>
      <c r="D18" s="87">
        <v>0</v>
      </c>
      <c r="E18" s="87">
        <v>926.50514</v>
      </c>
      <c r="F18" s="45"/>
    </row>
    <row r="19" ht="25.7" customHeight="1" spans="1:6">
      <c r="A19" s="24"/>
      <c r="B19" s="44" t="s">
        <v>436</v>
      </c>
      <c r="C19" s="38">
        <v>2579.7652</v>
      </c>
      <c r="D19" s="38">
        <v>2732.3752</v>
      </c>
      <c r="E19" s="38">
        <f>E16+E18</f>
        <v>2732.3752</v>
      </c>
      <c r="F19" s="39">
        <f>E19/D19</f>
        <v>1</v>
      </c>
    </row>
  </sheetData>
  <mergeCells count="1">
    <mergeCell ref="B1:F1"/>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view="pageBreakPreview" zoomScaleNormal="100" zoomScaleSheetLayoutView="100" workbookViewId="0">
      <selection activeCell="A9" sqref="A9:E9"/>
    </sheetView>
  </sheetViews>
  <sheetFormatPr defaultColWidth="10" defaultRowHeight="13.5" outlineLevelCol="4"/>
  <cols>
    <col min="1" max="1" width="24.125" style="1" customWidth="1"/>
    <col min="2" max="2" width="20" style="1" customWidth="1"/>
    <col min="3" max="3" width="21.75" style="1" customWidth="1"/>
    <col min="4" max="5" width="20" style="1" customWidth="1"/>
    <col min="6" max="6" width="9.75" style="1" customWidth="1"/>
    <col min="7" max="16384" width="10" style="1"/>
  </cols>
  <sheetData>
    <row r="1" ht="39.95" customHeight="1" spans="1:5">
      <c r="A1" s="20" t="s">
        <v>7</v>
      </c>
      <c r="B1" s="20"/>
      <c r="C1" s="20"/>
      <c r="D1" s="20"/>
      <c r="E1" s="20"/>
    </row>
    <row r="2" ht="22.7" customHeight="1" spans="1:5">
      <c r="A2" s="81"/>
      <c r="B2" s="21"/>
      <c r="C2" s="21"/>
      <c r="D2" s="21"/>
      <c r="E2" s="22" t="s">
        <v>40</v>
      </c>
    </row>
    <row r="3" ht="34.15" customHeight="1" spans="1:5">
      <c r="A3" s="23" t="s">
        <v>437</v>
      </c>
      <c r="B3" s="23" t="s">
        <v>30</v>
      </c>
      <c r="C3" s="23" t="s">
        <v>31</v>
      </c>
      <c r="D3" s="23" t="s">
        <v>32</v>
      </c>
      <c r="E3" s="23" t="s">
        <v>438</v>
      </c>
    </row>
    <row r="4" ht="25.7" customHeight="1" spans="1:5">
      <c r="A4" s="82" t="s">
        <v>439</v>
      </c>
      <c r="B4" s="24"/>
      <c r="C4" s="24"/>
      <c r="D4" s="24"/>
      <c r="E4" s="24"/>
    </row>
    <row r="5" ht="25.7" customHeight="1" spans="1:5">
      <c r="A5" s="83" t="s">
        <v>440</v>
      </c>
      <c r="B5" s="24"/>
      <c r="C5" s="24"/>
      <c r="D5" s="24"/>
      <c r="E5" s="24"/>
    </row>
    <row r="6" ht="25.7" customHeight="1" spans="1:5">
      <c r="A6" s="83"/>
      <c r="B6" s="24"/>
      <c r="C6" s="24"/>
      <c r="D6" s="24"/>
      <c r="E6" s="24"/>
    </row>
    <row r="7" ht="25.7" customHeight="1" spans="1:5">
      <c r="A7" s="82" t="s">
        <v>441</v>
      </c>
      <c r="B7" s="24"/>
      <c r="C7" s="24"/>
      <c r="D7" s="24"/>
      <c r="E7" s="24"/>
    </row>
    <row r="8" ht="25.7" customHeight="1" spans="1:5">
      <c r="A8" s="82" t="s">
        <v>442</v>
      </c>
      <c r="B8" s="24"/>
      <c r="C8" s="24"/>
      <c r="D8" s="24"/>
      <c r="E8" s="24"/>
    </row>
    <row r="9" ht="25.7" customHeight="1" spans="1:5">
      <c r="A9" s="24" t="s">
        <v>443</v>
      </c>
      <c r="B9" s="24"/>
      <c r="C9" s="24"/>
      <c r="D9" s="24"/>
      <c r="E9" s="24"/>
    </row>
  </sheetData>
  <mergeCells count="2">
    <mergeCell ref="A1:E1"/>
    <mergeCell ref="A9:E9"/>
  </mergeCells>
  <pageMargins left="0.314000010490417" right="0.314000010490417" top="0.236000001430511" bottom="0.236000001430511"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view="pageBreakPreview" zoomScaleNormal="100" zoomScaleSheetLayoutView="100" workbookViewId="0">
      <selection activeCell="B31" sqref="B31"/>
    </sheetView>
  </sheetViews>
  <sheetFormatPr defaultColWidth="10" defaultRowHeight="13.5" outlineLevelCol="4"/>
  <cols>
    <col min="1" max="1" width="28.25" style="1" customWidth="1"/>
    <col min="2" max="2" width="20" style="1" customWidth="1"/>
    <col min="3" max="3" width="20.75" style="1" customWidth="1"/>
    <col min="4" max="5" width="20" style="1" customWidth="1"/>
    <col min="6" max="6" width="9.75" style="1" customWidth="1"/>
    <col min="7" max="16384" width="10" style="1"/>
  </cols>
  <sheetData>
    <row r="1" ht="39.95" customHeight="1" spans="1:5">
      <c r="A1" s="20" t="s">
        <v>8</v>
      </c>
      <c r="B1" s="20"/>
      <c r="C1" s="20"/>
      <c r="D1" s="20"/>
      <c r="E1" s="20"/>
    </row>
    <row r="2" ht="22.7" customHeight="1" spans="1:5">
      <c r="A2" s="21"/>
      <c r="B2" s="21"/>
      <c r="C2" s="21"/>
      <c r="D2" s="21"/>
      <c r="E2" s="22" t="s">
        <v>40</v>
      </c>
    </row>
    <row r="3" ht="34.15" customHeight="1" spans="1:5">
      <c r="A3" s="23" t="s">
        <v>437</v>
      </c>
      <c r="B3" s="23" t="s">
        <v>30</v>
      </c>
      <c r="C3" s="23" t="s">
        <v>31</v>
      </c>
      <c r="D3" s="23" t="s">
        <v>32</v>
      </c>
      <c r="E3" s="23" t="s">
        <v>438</v>
      </c>
    </row>
    <row r="4" ht="25.7" customHeight="1" spans="1:5">
      <c r="A4" s="36" t="s">
        <v>444</v>
      </c>
      <c r="B4" s="24"/>
      <c r="C4" s="24"/>
      <c r="D4" s="24"/>
      <c r="E4" s="24"/>
    </row>
    <row r="5" ht="25.7" customHeight="1" spans="1:5">
      <c r="A5" s="36" t="s">
        <v>445</v>
      </c>
      <c r="B5" s="24"/>
      <c r="C5" s="24"/>
      <c r="D5" s="24"/>
      <c r="E5" s="24"/>
    </row>
    <row r="6" ht="25.7" customHeight="1" spans="1:5">
      <c r="A6" s="24" t="s">
        <v>446</v>
      </c>
      <c r="B6" s="24"/>
      <c r="C6" s="24"/>
      <c r="D6" s="24"/>
      <c r="E6" s="24"/>
    </row>
    <row r="7" ht="25.7" customHeight="1" spans="1:5">
      <c r="A7" s="24"/>
      <c r="B7" s="24"/>
      <c r="C7" s="24"/>
      <c r="D7" s="24"/>
      <c r="E7" s="24"/>
    </row>
    <row r="8" ht="25.7" customHeight="1" spans="1:5">
      <c r="A8" s="24"/>
      <c r="B8" s="24"/>
      <c r="C8" s="24"/>
      <c r="D8" s="24"/>
      <c r="E8" s="24"/>
    </row>
    <row r="9" ht="25.7" customHeight="1" spans="1:5">
      <c r="A9" s="36" t="s">
        <v>447</v>
      </c>
      <c r="B9" s="24"/>
      <c r="C9" s="24"/>
      <c r="D9" s="24"/>
      <c r="E9" s="24"/>
    </row>
    <row r="10" ht="25.7" customHeight="1" spans="1:5">
      <c r="A10" s="36" t="s">
        <v>351</v>
      </c>
      <c r="B10" s="24"/>
      <c r="C10" s="24"/>
      <c r="D10" s="24"/>
      <c r="E10" s="24"/>
    </row>
    <row r="11" ht="25.7" customHeight="1" spans="1:5">
      <c r="A11" s="36" t="s">
        <v>448</v>
      </c>
      <c r="B11" s="24"/>
      <c r="C11" s="24"/>
      <c r="D11" s="24"/>
      <c r="E11" s="24"/>
    </row>
    <row r="12" ht="25.7" customHeight="1" spans="1:5">
      <c r="A12" s="24" t="s">
        <v>449</v>
      </c>
      <c r="B12" s="24"/>
      <c r="C12" s="24"/>
      <c r="D12" s="24"/>
      <c r="E12" s="24"/>
    </row>
  </sheetData>
  <mergeCells count="2">
    <mergeCell ref="A1:E1"/>
    <mergeCell ref="A12:E12"/>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view="pageBreakPreview" zoomScaleNormal="100" zoomScaleSheetLayoutView="100" workbookViewId="0">
      <selection activeCell="D14" sqref="D14"/>
    </sheetView>
  </sheetViews>
  <sheetFormatPr defaultColWidth="10" defaultRowHeight="13.5" outlineLevelRow="6" outlineLevelCol="4"/>
  <cols>
    <col min="1" max="1" width="47.25" style="1" customWidth="1"/>
    <col min="2" max="2" width="16.875" style="1" customWidth="1"/>
    <col min="3" max="3" width="20.625" style="1" customWidth="1"/>
    <col min="4" max="4" width="16.875" style="1" customWidth="1"/>
    <col min="5" max="5" width="20.5" style="1" customWidth="1"/>
    <col min="6" max="6" width="9.75" style="1" customWidth="1"/>
    <col min="7" max="16384" width="10" style="1"/>
  </cols>
  <sheetData>
    <row r="1" ht="39.95" customHeight="1" spans="1:5">
      <c r="A1" s="20" t="s">
        <v>9</v>
      </c>
      <c r="B1" s="20"/>
      <c r="C1" s="20"/>
      <c r="D1" s="20"/>
      <c r="E1" s="20"/>
    </row>
    <row r="2" ht="22.7" customHeight="1" spans="1:5">
      <c r="A2" s="21"/>
      <c r="B2" s="21"/>
      <c r="C2" s="21"/>
      <c r="D2" s="21"/>
      <c r="E2" s="22" t="s">
        <v>40</v>
      </c>
    </row>
    <row r="3" ht="34.15" customHeight="1" spans="1:5">
      <c r="A3" s="23" t="s">
        <v>450</v>
      </c>
      <c r="B3" s="23" t="s">
        <v>30</v>
      </c>
      <c r="C3" s="23" t="s">
        <v>31</v>
      </c>
      <c r="D3" s="23" t="s">
        <v>32</v>
      </c>
      <c r="E3" s="23" t="s">
        <v>438</v>
      </c>
    </row>
    <row r="4" ht="25.7" customHeight="1" spans="1:5">
      <c r="A4" s="24" t="s">
        <v>451</v>
      </c>
      <c r="B4" s="24"/>
      <c r="C4" s="24"/>
      <c r="D4" s="24"/>
      <c r="E4" s="24"/>
    </row>
    <row r="5" ht="25.7" customHeight="1" spans="1:5">
      <c r="A5" s="24" t="s">
        <v>452</v>
      </c>
      <c r="B5" s="24"/>
      <c r="C5" s="24"/>
      <c r="D5" s="24"/>
      <c r="E5" s="24"/>
    </row>
    <row r="6" ht="25.7" customHeight="1" spans="1:5">
      <c r="A6" s="24"/>
      <c r="B6" s="24"/>
      <c r="C6" s="24"/>
      <c r="D6" s="24"/>
      <c r="E6" s="24"/>
    </row>
    <row r="7" ht="25.7" customHeight="1" spans="1:5">
      <c r="A7" s="40" t="s">
        <v>453</v>
      </c>
      <c r="B7" s="40"/>
      <c r="C7" s="40"/>
      <c r="D7" s="40"/>
      <c r="E7" s="40"/>
    </row>
  </sheetData>
  <mergeCells count="2">
    <mergeCell ref="A1:E1"/>
    <mergeCell ref="A7:E7"/>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2023-01-13T14:01:00Z</dcterms:created>
  <cp:lastPrinted>2023-01-17T15:18:00Z</cp:lastPrinted>
  <dcterms:modified xsi:type="dcterms:W3CDTF">2025-02-08T05:26:05Z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1F301175C8F54DEE92ACC442D0F5EC79</vt:lpwstr>
  </property>
  <property fmtid="{D5CDD505-2E9C-101B-9397-08002B2CF9AE}" pid="3" name="KSOProductBuildVer">
    <vt:lpwstr>2052-10.8.2.7119</vt:lpwstr>
  </property>
</Properties>
</file>