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tabRatio="920"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<sst xmlns="http://schemas.openxmlformats.org/spreadsheetml/2006/main" count="614" uniqueCount="193">
  <si>
    <t>上海市崇明区2024年单位预算</t>
  </si>
  <si>
    <t>预算单位：上海市崇明区水务局本级</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</si>
  <si>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</si>
  <si>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</si>
  <si>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</si>
  <si>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</si>
  <si>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</si>
  <si>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</si>
  <si>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</si>
  <si>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</si>
  <si>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</si>
  <si>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</si>
  <si>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</si>
  <si>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</si>
  <si>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</si>
  <si>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</si>
  <si>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</si>
  <si>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</si>
  <si>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</si>
  <si>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</si>
  <si>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上海市崇明区水务局是行政机关，主管全区水务还海洋工作的区政府部门，为正处级，加挂上海市崇明区海洋局牌子。
其主要职责是：
(一)负责保障水资源的合理开发利用。贯彻执行国家和本市关于水务、海洋管理的法律、法规、规章和方针、政策,组织编制本区水资源综合规划、江河湖泊规划、防洪除涝规划、污水污泥处理规划,雨水排水规划等水务规划。
(二)负责生活、生产经营和生态环境用水的统筹和保障。组织实施最严格水资源管理制度,实施水资源的统一监督管理.拟订本区水中长期供求计划、水量分配方案并监督实施。负责本区域的水资源调度。组织实施取水许可、水资源论证和防洪论证制度.组织开展水资源有偿使用工作.
(三)按规定制定本区水务工程建设有关制度并组织实施,负责提出本区水务、海洋固定资产投资规模,方向、具体安排建议并组织指导实施。 参与对水务,海洋管理资金使用的管理。
(四)负责水资源保护工作。组织编制并实施水资源保护规划。指导饮用水水源保护有关工作,负责地下水开发利用和地下水资源管理保护。 负责排水许可制度的实施和监督管理。
(五)负责节约用水工作.拟订本区节约用水政策,组织编制节约用水规划并监督实施,组织制定有关标准。组织实施用水总量控制等管理制度,指导和推动节水型社会建设工作。
(六)会同区有关部门管理滩涂资源,组织编制滩涂保护规划。
(七)负责供水行业的管理.组织编制供水专业规划并监督实施。负责供水水压、水量、水质的监控和自来水供应应急调度工作。负责本区供水设施建设,运行、维护的监督管理。
(八)负责排水行业的管理.负责本区城镇排水设施与污水、污泥处理设施建设、运行、维护和调度的监管。负责组织区属污水处理设施规划服务范围内污水处理费的征收。 会同有关部门,对纳入城镇排水施的污水排放单位开展监督管理.
(九)负责水文工作.负责水文水资源监测、水文站网建设和管理。对江河湖库和地下水实施监测,发布水文水资源信息、情报预报和本区水资源公报。按规定组织开展水资源调查评价和水资源承载能力监测预警工作。
(十)负责水利行业的管理.负责水利设施,水域及其堤防的开发和保护。负责河湖水生态保护与修复、河湖生态流量水量管理以及河湖水系连通工作.负责推行河长制,湖长制工作。
(十一)指导监督水务工程建设与运行管理.主管本区河道、湖泊、江海堤防,参与本区水务建设市场的管理,组织指导本区管理、保护与综合利用。组织实施重要江河湖泊及河口的治理、水务基础设施网络建设。指导监督本区水务建设工程质量和安全管理。组织实施具有控制性的或跨区域的重要水利工程的建设和运行管理。
(十二)负责水土保持工作.编制本区水土保持规划并监督实施,组织实施水土流失的综合防治,监测预报并定期公告。负责建设项目水土保持监督管理工作,负责重点水土保持建设项目的实施。
(十三)负责农村水利工作。负责农村饮用水安全工程建设管理工作,指导节水灌溉有关工作。负责农村生活污水处理设施建设、运行、维护的监管.指导农村水利改革创新和社会化服务体系建设。
(十四)负责海洋开发利用和保护的监督管理工作。负责海域、海岛、海岸线的保护利用和管理。开展海岸线、海岛修复和海洋科学调查等工作。协同做好海域勘界,海洋基础数据管理。参与重大海洋灾害应急处理和减灾工作。
(十五)指导实施海洋战略规划和发展海洋经济。会同有关部门拟订海洋经济发展、海岸带综合保护利用等规划和政策并监督实施。负责海洋经济运行监测评估工作。
(十六)负责组织指导水行政执法和海洋行政执法,查处违法行为,协调本区各类水事纠纷和水务、海洋突发事件。依法负责水务行业安全生产工作,组织指导重要水务工程设施的安全监管。
(十七)开展水务,海洋科技工作.拟订水务行业的技术标准、规程规范并监督实施。组织推进水务、海洋相关信息化建设。
(十八)负责落实综合防灾减灾规划相关要求,组织编制洪水干旱灾害防治规划和防护标准并指导实施。承担水情旱情监测预报预警工作.组织编制重要江河湖泊和重要水务工程的防御台风、暴雨、高潮位,、洪水和抗御旱灾调度及应急水量调度方案,按程序报批并组织实施.承担防御台风、暴雨、高潮位、洪水应急抢险的技术支撑工作和重要水务工程调度工作。
(十九)完成区委,区政府交办的其他任务。
(二十)职能转变.上海市崇明区水务局要推进落实河长制、湖长制,切实加强水资源合理利用、优化配置和节约保护。坚持节水优先,从增加供给转向更加重视需求管理,严格控制用水总量和提高用水效率。坚持保护优先,加强水资源、水域和水利工程的管理保护,维护河湖健康美丽。坚持统筹兼顾,保障合理用水需求和水资源的可持续利用,为经济社会发展提供水安全保障 坚持陆海统筹、江海联动,更好服务海洋强国建设。
(二十一)有关职责分工。
1.与上海市崇明区应急管理局有关职责分工.上海市崇明区应急管理局负责编制本区综合防灾减灾规划,指导协调水旱灾害防治工作;会同上海市崇明区水务局等有关部门建立统一的应急管理信息平台,建立监测预警和灾情报告制度,健全自然灾害信息资源获取和共享机制,依法统一发布灾情.上海市崇明区水务局负责落实综合防灾减灾规划相关要求,组织编制洪水干旱灾害防治规划和防护标准并指导实施;承担水情旱情监测预报预警工作;组织编制重要江河湖泊和重要水务工程的防御台风,暴雨,高潮位、洪水和抗御旱灾调度及应急水量调度方案,按程序报批并组织实施;承担防御台风,暴雨、高潮位,洪水应急抢险的技术支撑工作和重要水务工程调度工作。
2.与上海市崇明区农业农村委员会有关职责分工。上海市崇明区农业农村委员会主要负责农田水利基础设施建设及配套建设和管理养护工作;根据崇明农业生产需求,配套建设和管理养护灌溉泵站、灌溉渠道、渠系建筑物、道路等基础设施,保障农业生产能力;在满足农田基础设施配套的基础上,开展高效节水、农田水利信息化、智能化技术应用推广。上海市崇明区水务局主要负责农村河道和圩区排涝设施的建设和管理养护;指导农业节水灌溉和农村水利改革创新,社会化服务体系建设。</t>
  </si>
  <si>
    <t>机构设置</t>
  </si>
  <si>
    <t>　　上海市崇明区水务局单位设7个内设机构，
(一)办公室
(二)组织人事科
(三)综合规划科
(四)河长制工作科(农村水利管理科)
(五)水旱和海洋灾害防御科(安全信息管理科)
(六)供排水管理科(节约用水办公室)
(七)海洋海塘管理科</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</si>
  <si>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</si>
  <si>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</si>
  <si>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</si>
  <si>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2024年，上海市崇明区水务局收入预算62,825万元，其中：财政拨款收入62,825万元，比2023年预算增加62,825万元；事业收入0万元；事业单位经营收入0万元；其他收入0万元。
　　支出预算62,825万元，其中：财政拨款支出预算62,825万元，比2023年预算增加62,825万元。财政拨款支出预算中，一般公共预算拨款支出预算44,406万元，比2023年预算增加44,406万元；政府性基金拨款支出预算18,419万元，比2023年预算增加18,419万元；国有资本经营预算拨款支出预算为0万元。财政拨款支出主要内容如下：
　　1.“社会保障和就业支出”科目136万元，主要用于行政事业单位退休人员活动经费、机关单位基本养老保险缴费、机关单位职业年金缴费。
　　2.“卫生健康支出”科目22万元，主要用于用于行政单位医疗保险支出。
　　3.“节能环保支出”科目3,198万元，主要用于污水处理厂提标改造等项目支出。
　　4.“城乡社区支出”科目18,419万元，主要用于污水处理厂运行经费支出。
　　5.“农林水支出”科目40,884万元，用于行政单位工资福利、公用经费及水利项目支出。 
　　6.“住房保障支出”科目167万元，主要用于行政单位购房补贴和住房公积金支出。
</t>
  </si>
  <si>
    <t>单位预算01表</t>
  </si>
  <si>
    <t>2024年预算单位财务收支预算总表</t>
  </si>
  <si>
    <t>编制单位：上海市崇明区水务局</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</si>
  <si>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</si>
  <si>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</si>
  <si>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</si>
  <si>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</si>
  <si>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</si>
  <si>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</si>
  <si>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</si>
  <si>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</si>
  <si>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</si>
  <si>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</si>
  <si>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</si>
  <si>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</si>
  <si>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</si>
  <si>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</si>
  <si>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</si>
  <si>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三、节能环保支出</t>
  </si>
  <si>
    <t>　　3、国有资本经营预算</t>
  </si>
  <si>
    <t>四、城乡社区支出</t>
  </si>
  <si>
    <t>二、事业收入</t>
  </si>
  <si>
    <t>五、农林水支出</t>
  </si>
  <si>
    <t>三、事业单位经营收入</t>
  </si>
  <si>
    <t>六、住房保障支出</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</si>
  <si>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</si>
  <si>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</si>
  <si>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</si>
  <si>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</si>
  <si>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</si>
  <si>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</si>
  <si>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</si>
  <si>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</si>
  <si>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</si>
  <si>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</si>
  <si>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</si>
  <si>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</si>
  <si>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</si>
  <si>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</si>
  <si>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</si>
  <si>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</si>
  <si>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</si>
  <si>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</si>
  <si>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</si>
  <si>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</si>
  <si>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01</t>
  </si>
  <si>
    <t>行政单位离退休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</si>
  <si>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</si>
  <si>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</si>
  <si>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</si>
  <si>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</si>
  <si>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</si>
  <si>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</si>
  <si>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</si>
  <si>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</si>
  <si>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</si>
  <si>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行政单位医疗</t>
  </si>
  <si>
    <t>211</t>
  </si>
  <si>
    <t>节能环保支出</t>
  </si>
  <si>
    <t>03</t>
  </si>
  <si>
    <t>污染防治</t>
  </si>
  <si>
    <t>02</t>
  </si>
  <si>
    <t>水体</t>
  </si>
  <si>
    <t>212</t>
  </si>
  <si>
    <t>城乡社区支出</t>
  </si>
  <si>
    <t>14</t>
  </si>
  <si>
    <t>污水处理费安排的支出</t>
  </si>
  <si>
    <t>污水处理设施建设和运营</t>
  </si>
  <si>
    <t>18</t>
  </si>
  <si>
    <t>污水处理费对应专项债务收入安排的支出</t>
  </si>
  <si>
    <t>19</t>
  </si>
  <si>
    <t>国有土地使用权出让收入对应专项债务收入安排的支出</t>
  </si>
  <si>
    <t>04</t>
  </si>
  <si>
    <t>农村基础设施建设支出</t>
  </si>
  <si>
    <t>213</t>
  </si>
  <si>
    <t>农林水支出</t>
  </si>
  <si>
    <t>水利</t>
  </si>
  <si>
    <t>行政运行</t>
  </si>
  <si>
    <t>其他水利支出</t>
  </si>
  <si>
    <t>221</t>
  </si>
  <si>
    <t>住房保障支出</t>
  </si>
  <si>
    <t>住房改革支出</t>
  </si>
  <si>
    <t>住房公积金</t>
  </si>
  <si>
    <t>购房补贴</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</si>
  <si>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</si>
  <si>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</si>
  <si>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</si>
  <si>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</si>
  <si>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</si>
  <si>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</si>
  <si>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</si>
  <si>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</si>
  <si>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</si>
  <si>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</si>
  <si>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</si>
  <si>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</si>
  <si>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单位预算06表</t>
  </si>
  <si>
    <t>2024年预算单位一般公共预算支出功能分类预算表</t>
  </si>
  <si>
    <t>一般公共预算支出</t>
  </si>
  <si>
    <t>单位预算07表</t>
  </si>
  <si>
    <t>2024年预算单位政府性基金预算支出功能分类预算表</t>
  </si>
  <si>
    <t>政府性基金预算支出</t>
  </si>
  <si>
    <t>单位预算08表</t>
  </si>
  <si>
    <t>2024年预算单位国有资本经营预算支出功能分类预算表</t>
  </si>
  <si>
    <t>国有资本经营预算支出</t>
  </si>
  <si>
    <t>注：2024年未安排国有资本经营预算，故本表无数据</t>
  </si>
  <si>
    <t>单位预算09表</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</si>
  <si>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</si>
  <si>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</si>
  <si>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</si>
  <si>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</si>
  <si>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</si>
  <si>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</si>
  <si>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</si>
  <si>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</si>
  <si>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</si>
  <si>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</si>
  <si>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</si>
  <si>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</si>
  <si>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</si>
  <si>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</si>
  <si>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</si>
  <si>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</si>
  <si>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</si>
  <si>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</si>
  <si>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</si>
  <si>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</si>
  <si>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</si>
  <si>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</si>
  <si>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咨询费</t>
  </si>
  <si>
    <t>手续费</t>
  </si>
  <si>
    <t>07</t>
  </si>
  <si>
    <t>邮电费</t>
  </si>
  <si>
    <t>差旅费</t>
  </si>
  <si>
    <t>因公出国（境）费用</t>
  </si>
  <si>
    <t>维修(护)费</t>
  </si>
  <si>
    <t>15</t>
  </si>
  <si>
    <t>会议费</t>
  </si>
  <si>
    <t>16</t>
  </si>
  <si>
    <t>培训费</t>
  </si>
  <si>
    <t>17</t>
  </si>
  <si>
    <t>公务接待费</t>
  </si>
  <si>
    <t>28</t>
  </si>
  <si>
    <t>工会经费</t>
  </si>
  <si>
    <t>29</t>
  </si>
  <si>
    <t>福利费</t>
  </si>
  <si>
    <t>39</t>
  </si>
  <si>
    <t>其他交通费用</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</si>
  <si>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</si>
  <si>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</si>
  <si>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</si>
  <si>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</si>
  <si>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</si>
  <si>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</si>
  <si>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</si>
  <si>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</si>
  <si>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</si>
  <si>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</si>
  <si>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</si>
  <si>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</si>
  <si>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</si>
  <si>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</si>
  <si>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</si>
  <si>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</si>
  <si>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</si>
  <si>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2024年“三公”经费预算数为10.50万元，比2023年预算减少4.50万元其中：
　　（一）因公出国（境）费5.50万元，比2023年预算减少4.50万元，主要原因是减少因公出国（境）人次。
　　（二）公务用车购置及运行费0.00万元，与2023年预算持平。其中：公务用车购置费0.00万元，与2023年预算持平；公务用车运行费0.00万元，与2023年预算持平。
　　（三）公务接待费5.00万元，与2023年预算持平。
二、机关运行经费预算
　　2024年上海市崇明区水务局财政拨款的机关运行经费预算为100.02万元。
        三、政府采购预算情况
　　2024年度本单位政府采购预算4,711.20万元，其中：政府采购货物预算0.00万元、政府采购工程预算0.00万元、政府采购服务预算4,711.20万元。
四、绩效目标设置情况
　　按照本市预算绩效管理工作的总体要求，本单位实现了绩效目标的全覆盖。其中，编报单位整体绩效目标1个；政策绩效目标0个、涉及预算资金0万元；项目绩效目标12个，涉及预算资金61,954.17万元。
五、国有资产占有使用情况
     截至2023年8月31日，本单位账面资产共有车辆2辆，其中：部级领导干部用车0辆、主要领导干部用车0辆、机要通信用车0辆、应急保障用车0辆、执法执勤用车0辆、特种专业技术用车1辆、离退休干部用车0辆、其他用车1辆；单价100万元（含）以上设备（不含车辆）1台（套）。
     2024年单位预算安排购置车辆 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</si>
</sst>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9">
    <numFmt numFmtId="176" formatCode="[=0]&quot;&quot;;#,##0"/>
    <numFmt numFmtId="177" formatCode="[=0]&quot;&quot;;#,##0.00"/>
    <numFmt numFmtId="178" formatCode="yyyy&quot;年&quot;m&quot;月&quot;;@"/>
    <numFmt numFmtId="179" formatCode="[=0]&quot;&quot;;#,##0.00&quot;&quot;"/>
    <numFmt numFmtId="180"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41">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sz val="14"/>
      <color rgb="FF000000"/>
      <name val="宋体"/>
      <charset val="134"/>
    </font>
    <font>
      <b/>
      <sz val="14"/>
      <color indexed="8"/>
      <name val="宋体"/>
      <charset val="134"/>
    </font>
    <font>
      <b/>
      <sz val="18"/>
      <name val="宋体"/>
      <charset val="134"/>
    </font>
    <font>
      <b/>
      <sz val="36"/>
      <color indexed="8"/>
      <name val="楷体_GB2312"/>
      <charset val="134"/>
    </font>
    <font>
      <sz val="18"/>
      <color indexed="8"/>
      <name val="楷体_GB2312"/>
      <charset val="134"/>
    </font>
    <font>
      <sz val="10"/>
      <color indexed="8"/>
      <name val="Times New Roman"/>
      <charset val="0"/>
    </font>
    <font>
      <sz val="16"/>
      <color indexed="8"/>
      <name val="楷体_GB2312"/>
      <charset val="134"/>
    </font>
    <font>
      <sz val="16"/>
      <color indexed="8"/>
      <name val="仿宋_GB2312"/>
      <charset val="134"/>
    </font>
    <font>
      <sz val="14"/>
      <color indexed="8"/>
      <name val="楷体_GB2312"/>
      <charset val="134"/>
    </font>
    <font>
      <b/>
      <sz val="14"/>
      <name val="黑体"/>
      <charset val="134"/>
    </font>
    <font>
      <sz val="11"/>
      <color rgb="FFFA7D00"/>
      <name val="宋体"/>
      <charset val="0"/>
      <scheme val="minor"/>
    </font>
    <font>
      <sz val="11"/>
      <color theme="1"/>
      <name val="宋体"/>
      <charset val="0"/>
      <scheme val="minor"/>
    </font>
    <font>
      <b/>
      <sz val="13"/>
      <color theme="3"/>
      <name val="宋体"/>
      <charset val="134"/>
      <scheme val="minor"/>
    </font>
    <font>
      <u/>
      <sz val="11"/>
      <color rgb="FF0000FF"/>
      <name val="宋体"/>
      <charset val="0"/>
      <scheme val="minor"/>
    </font>
    <font>
      <sz val="11"/>
      <color theme="0"/>
      <name val="宋体"/>
      <charset val="0"/>
      <scheme val="minor"/>
    </font>
    <font>
      <sz val="11"/>
      <color theme="1"/>
      <name val="宋体"/>
      <charset val="134"/>
      <scheme val="minor"/>
    </font>
    <font>
      <b/>
      <sz val="11"/>
      <color theme="3"/>
      <name val="宋体"/>
      <charset val="134"/>
      <scheme val="minor"/>
    </font>
    <font>
      <i/>
      <sz val="11"/>
      <color rgb="FF7F7F7F"/>
      <name val="宋体"/>
      <charset val="0"/>
      <scheme val="minor"/>
    </font>
    <font>
      <sz val="11"/>
      <color rgb="FF9C0006"/>
      <name val="宋体"/>
      <charset val="0"/>
      <scheme val="minor"/>
    </font>
    <font>
      <sz val="11"/>
      <color rgb="FF9C6500"/>
      <name val="宋体"/>
      <charset val="0"/>
      <scheme val="minor"/>
    </font>
    <font>
      <b/>
      <sz val="11"/>
      <color rgb="FF3F3F3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sz val="11"/>
      <color rgb="FF006100"/>
      <name val="宋体"/>
      <charset val="0"/>
      <scheme val="minor"/>
    </font>
    <font>
      <b/>
      <sz val="11"/>
      <color rgb="FFFFFFFF"/>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rgb="FFFFC7CE"/>
        <bgColor indexed="64"/>
      </patternFill>
    </fill>
    <fill>
      <patternFill patternType="solid">
        <fgColor theme="6"/>
        <bgColor indexed="64"/>
      </patternFill>
    </fill>
    <fill>
      <patternFill patternType="solid">
        <fgColor theme="6"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9"/>
        <bgColor indexed="64"/>
      </patternFill>
    </fill>
    <fill>
      <patternFill patternType="solid">
        <fgColor rgb="FFFFFFCC"/>
        <bgColor indexed="64"/>
      </patternFill>
    </fill>
    <fill>
      <patternFill patternType="solid">
        <fgColor theme="7"/>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8" tint="0.599993896298105"/>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0" fontId="2" fillId="0" borderId="0">
      <alignment vertical="center"/>
    </xf>
    <xf numFmtId="0" fontId="25" fillId="30" borderId="0" applyNumberFormat="false" applyBorder="false" applyAlignment="false" applyProtection="false">
      <alignment vertical="center"/>
    </xf>
    <xf numFmtId="0" fontId="22" fillId="33" borderId="0" applyNumberFormat="false" applyBorder="false" applyAlignment="false" applyProtection="false">
      <alignment vertical="center"/>
    </xf>
    <xf numFmtId="0" fontId="25" fillId="27" borderId="0" applyNumberFormat="false" applyBorder="false" applyAlignment="false" applyProtection="false">
      <alignment vertical="center"/>
    </xf>
    <xf numFmtId="0" fontId="40" fillId="29" borderId="12" applyNumberFormat="false" applyAlignment="false" applyProtection="false">
      <alignment vertical="center"/>
    </xf>
    <xf numFmtId="0" fontId="22" fillId="23" borderId="0" applyNumberFormat="false" applyBorder="false" applyAlignment="false" applyProtection="false">
      <alignment vertical="center"/>
    </xf>
    <xf numFmtId="0" fontId="22" fillId="14"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25" fillId="13"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25" fillId="28" borderId="0" applyNumberFormat="false" applyBorder="false" applyAlignment="false" applyProtection="false">
      <alignment vertical="center"/>
    </xf>
    <xf numFmtId="0" fontId="25" fillId="18" borderId="0" applyNumberFormat="false" applyBorder="false" applyAlignment="false" applyProtection="false">
      <alignment vertical="center"/>
    </xf>
    <xf numFmtId="0" fontId="25" fillId="11" borderId="0" applyNumberFormat="false" applyBorder="false" applyAlignment="false" applyProtection="false">
      <alignment vertical="center"/>
    </xf>
    <xf numFmtId="0" fontId="25" fillId="24" borderId="0" applyNumberFormat="false" applyBorder="false" applyAlignment="false" applyProtection="false">
      <alignment vertical="center"/>
    </xf>
    <xf numFmtId="0" fontId="25" fillId="22" borderId="0" applyNumberFormat="false" applyBorder="false" applyAlignment="false" applyProtection="false">
      <alignment vertical="center"/>
    </xf>
    <xf numFmtId="0" fontId="38" fillId="16" borderId="12" applyNumberFormat="false" applyAlignment="false" applyProtection="false">
      <alignment vertical="center"/>
    </xf>
    <xf numFmtId="0" fontId="25" fillId="17" borderId="0" applyNumberFormat="false" applyBorder="false" applyAlignment="false" applyProtection="false">
      <alignment vertical="center"/>
    </xf>
    <xf numFmtId="0" fontId="30" fillId="15" borderId="0" applyNumberFormat="false" applyBorder="false" applyAlignment="false" applyProtection="false">
      <alignment vertical="center"/>
    </xf>
    <xf numFmtId="0" fontId="22" fillId="32" borderId="0" applyNumberFormat="false" applyBorder="false" applyAlignment="false" applyProtection="false">
      <alignment vertical="center"/>
    </xf>
    <xf numFmtId="0" fontId="35" fillId="20" borderId="0" applyNumberFormat="false" applyBorder="false" applyAlignment="false" applyProtection="false">
      <alignment vertical="center"/>
    </xf>
    <xf numFmtId="0" fontId="22" fillId="7" borderId="0" applyNumberFormat="false" applyBorder="false" applyAlignment="false" applyProtection="false">
      <alignment vertical="center"/>
    </xf>
    <xf numFmtId="0" fontId="37" fillId="0" borderId="10" applyNumberFormat="false" applyFill="false" applyAlignment="false" applyProtection="false">
      <alignment vertical="center"/>
    </xf>
    <xf numFmtId="0" fontId="29" fillId="12" borderId="0" applyNumberFormat="false" applyBorder="false" applyAlignment="false" applyProtection="false">
      <alignment vertical="center"/>
    </xf>
    <xf numFmtId="0" fontId="36" fillId="21" borderId="9" applyNumberFormat="false" applyAlignment="false" applyProtection="false">
      <alignment vertical="center"/>
    </xf>
    <xf numFmtId="0" fontId="31" fillId="16" borderId="8" applyNumberFormat="false" applyAlignment="false" applyProtection="false">
      <alignment vertical="center"/>
    </xf>
    <xf numFmtId="0" fontId="39" fillId="0" borderId="7"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22" fillId="5"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2" fillId="31"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34" fillId="0" borderId="0" applyNumberFormat="false" applyFill="false" applyBorder="false" applyAlignment="false" applyProtection="false">
      <alignment vertical="center"/>
    </xf>
    <xf numFmtId="0" fontId="22" fillId="19" borderId="0" applyNumberFormat="false" applyBorder="false" applyAlignment="false" applyProtection="false">
      <alignment vertical="center"/>
    </xf>
    <xf numFmtId="0" fontId="33" fillId="0" borderId="0" applyNumberFormat="false" applyFill="false" applyBorder="false" applyAlignment="false" applyProtection="false">
      <alignment vertical="center"/>
    </xf>
    <xf numFmtId="0" fontId="25" fillId="10" borderId="0" applyNumberFormat="false" applyBorder="false" applyAlignment="false" applyProtection="false">
      <alignment vertical="center"/>
    </xf>
    <xf numFmtId="0" fontId="26" fillId="26" borderId="13" applyNumberFormat="false" applyFont="false" applyAlignment="false" applyProtection="false">
      <alignment vertical="center"/>
    </xf>
    <xf numFmtId="0" fontId="22" fillId="9" borderId="0" applyNumberFormat="false" applyBorder="false" applyAlignment="false" applyProtection="false">
      <alignment vertical="center"/>
    </xf>
    <xf numFmtId="0" fontId="25" fillId="8" borderId="0" applyNumberFormat="false" applyBorder="false" applyAlignment="false" applyProtection="false">
      <alignment vertical="center"/>
    </xf>
    <xf numFmtId="0" fontId="22" fillId="6"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23" fillId="0" borderId="7" applyNumberFormat="false" applyFill="false" applyAlignment="false" applyProtection="false">
      <alignment vertical="center"/>
    </xf>
    <xf numFmtId="0" fontId="22" fillId="34" borderId="0" applyNumberFormat="false" applyBorder="false" applyAlignment="false" applyProtection="false">
      <alignment vertical="center"/>
    </xf>
    <xf numFmtId="0" fontId="27" fillId="0" borderId="11" applyNumberFormat="false" applyFill="false" applyAlignment="false" applyProtection="false">
      <alignment vertical="center"/>
    </xf>
    <xf numFmtId="0" fontId="25" fillId="25" borderId="0" applyNumberFormat="false" applyBorder="false" applyAlignment="false" applyProtection="false">
      <alignment vertical="center"/>
    </xf>
    <xf numFmtId="0" fontId="22" fillId="4" borderId="0" applyNumberFormat="false" applyBorder="false" applyAlignment="false" applyProtection="false">
      <alignment vertical="center"/>
    </xf>
    <xf numFmtId="0" fontId="21" fillId="0" borderId="6" applyNumberFormat="false" applyFill="false" applyAlignment="false" applyProtection="false">
      <alignment vertical="center"/>
    </xf>
  </cellStyleXfs>
  <cellXfs count="79">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9" fontId="3" fillId="0" borderId="3" xfId="0" applyNumberFormat="true" applyFont="true" applyBorder="true" applyAlignment="true" applyProtection="true">
      <alignment horizontal="right" vertical="center"/>
      <protection locked="false"/>
    </xf>
    <xf numFmtId="179" fontId="4" fillId="0" borderId="3" xfId="0" applyNumberFormat="true" applyFont="true" applyBorder="true" applyAlignment="true" applyProtection="true">
      <alignment horizontal="right" vertical="center"/>
      <protection locked="false"/>
    </xf>
    <xf numFmtId="179" fontId="3" fillId="0" borderId="3" xfId="0" applyNumberFormat="true" applyFont="true" applyBorder="true" applyAlignment="true" applyProtection="true">
      <alignment horizontal="right" vertical="center" wrapText="true"/>
      <protection locked="false"/>
    </xf>
    <xf numFmtId="179" fontId="4" fillId="3" borderId="3" xfId="0" applyNumberFormat="true" applyFont="true" applyFill="true" applyBorder="true" applyAlignment="true" applyProtection="true">
      <alignment horizontal="right" vertical="center" wrapText="true"/>
      <protection locked="false"/>
    </xf>
    <xf numFmtId="180"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80"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7"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0" fontId="2" fillId="0" borderId="3" xfId="0" applyNumberFormat="true" applyFont="true" applyBorder="true" applyAlignment="true" applyProtection="true">
      <alignment horizontal="center" vertical="center"/>
      <protection locked="false"/>
    </xf>
    <xf numFmtId="180"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176" fontId="2" fillId="0" borderId="3"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7" fontId="2" fillId="0" borderId="3" xfId="0" applyNumberFormat="true" applyFont="true" applyBorder="true" applyAlignment="true" applyProtection="true">
      <alignment horizontal="right" vertical="center"/>
      <protection locked="false"/>
    </xf>
    <xf numFmtId="177" fontId="2" fillId="0" borderId="0" xfId="0" applyNumberFormat="true" applyFont="true" applyAlignment="true" applyProtection="true">
      <alignment horizontal="left" vertical="center"/>
      <protection locked="false"/>
    </xf>
    <xf numFmtId="180" fontId="0" fillId="0" borderId="0" xfId="0" applyNumberFormat="true" applyProtection="true">
      <protection locked="false"/>
    </xf>
    <xf numFmtId="180" fontId="5" fillId="0" borderId="0" xfId="0" applyNumberFormat="true" applyFont="true" applyAlignment="true" applyProtection="true">
      <alignment horizontal="left" vertical="center"/>
      <protection locked="false"/>
    </xf>
    <xf numFmtId="180" fontId="1" fillId="0" borderId="0" xfId="0" applyNumberFormat="true" applyFont="true" applyAlignment="true" applyProtection="true">
      <alignment horizontal="center" vertical="center"/>
      <protection locked="false"/>
    </xf>
    <xf numFmtId="180" fontId="2" fillId="0" borderId="0" xfId="0" applyNumberFormat="true" applyFont="true" applyAlignment="true" applyProtection="true">
      <alignment horizontal="left" vertical="center"/>
      <protection locked="false"/>
    </xf>
    <xf numFmtId="180" fontId="2" fillId="2" borderId="3" xfId="0" applyNumberFormat="true" applyFont="true" applyFill="true" applyBorder="true" applyAlignment="true" applyProtection="true">
      <alignment horizontal="center" vertical="center"/>
      <protection locked="false"/>
    </xf>
    <xf numFmtId="180" fontId="2" fillId="2" borderId="3" xfId="0" applyNumberFormat="true" applyFont="true" applyFill="true" applyBorder="true" applyAlignment="true" applyProtection="true">
      <alignment horizontal="center" vertical="center" wrapText="true"/>
      <protection locked="false"/>
    </xf>
    <xf numFmtId="180" fontId="2" fillId="0" borderId="3" xfId="0" applyNumberFormat="true" applyFont="true" applyBorder="true" applyAlignment="true" applyProtection="true">
      <alignment horizontal="left" vertical="center"/>
      <protection locked="false"/>
    </xf>
    <xf numFmtId="180" fontId="6" fillId="0" borderId="3" xfId="0" applyNumberFormat="true" applyFont="true" applyBorder="true" applyAlignment="true" applyProtection="true">
      <alignment horizontal="right" vertical="center"/>
      <protection locked="false"/>
    </xf>
    <xf numFmtId="180" fontId="2" fillId="0" borderId="3" xfId="0" applyNumberFormat="true" applyFont="true" applyBorder="true" applyAlignment="true" applyProtection="true">
      <alignment horizontal="left" vertical="center" wrapText="true"/>
      <protection locked="false"/>
    </xf>
    <xf numFmtId="180" fontId="6" fillId="0" borderId="3" xfId="0" applyNumberFormat="true" applyFont="true" applyBorder="true" applyAlignment="true" applyProtection="true">
      <alignment horizontal="right" vertical="center" wrapText="true"/>
      <protection locked="false"/>
    </xf>
    <xf numFmtId="180" fontId="2" fillId="0" borderId="3" xfId="0" applyNumberFormat="true" applyFont="true" applyBorder="true" applyAlignment="true" applyProtection="true">
      <alignment horizontal="center" vertical="center" wrapText="true"/>
      <protection locked="false"/>
    </xf>
    <xf numFmtId="180" fontId="2" fillId="0" borderId="0" xfId="0" applyNumberFormat="true" applyFont="true" applyAlignment="true" applyProtection="true">
      <alignment horizontal="right" vertical="center"/>
      <protection locked="false"/>
    </xf>
    <xf numFmtId="180" fontId="2" fillId="2" borderId="2" xfId="0" applyNumberFormat="true" applyFont="true" applyFill="true" applyBorder="true" applyAlignment="true" applyProtection="true">
      <alignment horizontal="center" vertical="center" wrapText="true"/>
      <protection locked="false"/>
    </xf>
    <xf numFmtId="180" fontId="5" fillId="0" borderId="3" xfId="0" applyNumberFormat="true" applyFont="true" applyBorder="true" applyAlignment="true" applyProtection="true">
      <alignment horizontal="left" vertical="center"/>
      <protection locked="false"/>
    </xf>
    <xf numFmtId="180" fontId="2" fillId="0" borderId="3" xfId="0" applyNumberFormat="true"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5" fillId="0" borderId="0" xfId="0" applyFont="true" applyAlignment="true" applyProtection="true">
      <alignment horizontal="left" vertical="top" wrapText="true"/>
      <protection locked="false"/>
    </xf>
    <xf numFmtId="0" fontId="7" fillId="0" borderId="0" xfId="1" applyFont="true" applyAlignment="true" applyProtection="true">
      <alignment horizontal="center" vertical="center"/>
      <protection locked="false"/>
    </xf>
    <xf numFmtId="0" fontId="8" fillId="0" borderId="0" xfId="1" applyFont="true" applyAlignment="true" applyProtection="true">
      <alignment horizontal="center" vertical="center"/>
      <protection locked="false"/>
    </xf>
    <xf numFmtId="0" fontId="9" fillId="0" borderId="0" xfId="1" applyFont="true" applyProtection="true">
      <alignment vertical="center"/>
      <protection locked="false"/>
    </xf>
    <xf numFmtId="0" fontId="10" fillId="0" borderId="0" xfId="1" applyFont="true" applyAlignment="true" applyProtection="true">
      <alignment horizontal="left" vertical="center"/>
      <protection locked="false"/>
    </xf>
    <xf numFmtId="0" fontId="10" fillId="0" borderId="0" xfId="1" applyFont="true" applyFill="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0" fontId="2" fillId="0" borderId="0" xfId="0" applyFont="true" applyFill="true" applyBorder="true" applyAlignment="true" applyProtection="true">
      <alignment vertical="center"/>
      <protection locked="false"/>
    </xf>
    <xf numFmtId="0" fontId="2" fillId="0" borderId="0" xfId="1" applyProtection="true">
      <alignment vertical="center"/>
      <protection locked="false"/>
    </xf>
    <xf numFmtId="49" fontId="12" fillId="0" borderId="0" xfId="0" applyNumberFormat="true" applyFont="true" applyFill="true" applyBorder="true" applyAlignment="true" applyProtection="true">
      <alignment horizontal="right" vertical="center"/>
      <protection locked="false"/>
    </xf>
    <xf numFmtId="49" fontId="13" fillId="0" borderId="0" xfId="1" applyNumberFormat="true" applyFont="true" applyAlignment="true" applyProtection="true">
      <alignment horizontal="center" vertical="center"/>
      <protection locked="false"/>
    </xf>
    <xf numFmtId="49" fontId="2" fillId="0" borderId="0" xfId="1" applyNumberFormat="true" applyProtection="true">
      <alignment vertical="center"/>
      <protection locked="false"/>
    </xf>
    <xf numFmtId="49" fontId="14" fillId="0" borderId="0" xfId="1" applyNumberFormat="true" applyFont="true" applyAlignment="true" applyProtection="true">
      <alignment vertical="center"/>
      <protection locked="false"/>
    </xf>
    <xf numFmtId="49" fontId="14" fillId="0" borderId="0" xfId="1" applyNumberFormat="true" applyFont="true" applyAlignment="true" applyProtection="true">
      <alignment horizontal="center" vertical="center"/>
      <protection locked="false"/>
    </xf>
    <xf numFmtId="49" fontId="15" fillId="0" borderId="0" xfId="1" applyNumberFormat="true" applyFont="true" applyAlignment="true" applyProtection="true">
      <alignment vertical="center"/>
      <protection locked="false"/>
    </xf>
    <xf numFmtId="49" fontId="15" fillId="0" borderId="0" xfId="1" applyNumberFormat="true" applyFont="true" applyFill="true" applyBorder="true" applyAlignment="true" applyProtection="true">
      <alignment horizontal="center" vertical="center"/>
      <protection locked="false"/>
    </xf>
    <xf numFmtId="49" fontId="15" fillId="0" borderId="0" xfId="1" applyNumberFormat="true" applyFont="true" applyAlignment="true" applyProtection="true">
      <alignment horizontal="center" vertical="center"/>
      <protection locked="false"/>
    </xf>
    <xf numFmtId="178" fontId="15" fillId="0" borderId="0" xfId="0" applyNumberFormat="true" applyFont="true" applyFill="true" applyBorder="true" applyAlignment="true" applyProtection="true">
      <alignment horizontal="center" vertical="center"/>
      <protection locked="false"/>
    </xf>
    <xf numFmtId="49" fontId="16" fillId="0" borderId="0" xfId="1" applyNumberFormat="true" applyFont="true" applyAlignment="true" applyProtection="true">
      <alignment horizontal="justify" vertical="center"/>
      <protection locked="false"/>
    </xf>
    <xf numFmtId="49" fontId="17" fillId="0" borderId="0" xfId="1" applyNumberFormat="true" applyFont="true" applyAlignment="true" applyProtection="true">
      <alignment horizontal="center" vertical="center"/>
      <protection locked="false"/>
    </xf>
    <xf numFmtId="49" fontId="18" fillId="0" borderId="0" xfId="1" applyNumberFormat="true" applyFont="true" applyAlignment="true" applyProtection="true">
      <alignment horizontal="justify" vertical="center"/>
      <protection locked="false"/>
    </xf>
    <xf numFmtId="49" fontId="18" fillId="0" borderId="0" xfId="1" applyNumberFormat="true" applyFont="true" applyAlignment="true" applyProtection="true">
      <alignment horizontal="center" vertical="center"/>
      <protection locked="false"/>
    </xf>
    <xf numFmtId="49" fontId="19" fillId="0" borderId="0" xfId="1" applyNumberFormat="true" applyFont="true" applyAlignment="true" applyProtection="true">
      <alignment vertical="center"/>
      <protection locked="false"/>
    </xf>
    <xf numFmtId="49" fontId="20" fillId="0" borderId="0" xfId="1" applyNumberFormat="true" applyFont="true" applyProtection="true">
      <alignmen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Q9" sqref="Q9"/>
    </sheetView>
  </sheetViews>
  <sheetFormatPr defaultColWidth="10.2857142857143" defaultRowHeight="15.75"/>
  <cols>
    <col min="1" max="16384" width="10.2857142857143" style="63"/>
  </cols>
  <sheetData>
    <row r="1" s="62" customFormat="true" ht="18" spans="1:13">
      <c r="A1" s="64"/>
      <c r="B1" s="64"/>
      <c r="C1" s="64"/>
      <c r="D1" s="64"/>
      <c r="E1" s="64"/>
      <c r="F1" s="64"/>
      <c r="G1" s="64"/>
      <c r="H1" s="64"/>
      <c r="I1" s="64"/>
      <c r="J1" s="64"/>
      <c r="K1" s="64"/>
      <c r="L1" s="64"/>
      <c r="M1" s="64"/>
    </row>
    <row r="2" s="62" customFormat="true" ht="18" spans="1:13">
      <c r="A2" s="64"/>
      <c r="B2" s="64"/>
      <c r="C2" s="64"/>
      <c r="D2" s="64"/>
      <c r="E2" s="64"/>
      <c r="F2" s="64"/>
      <c r="G2" s="64"/>
      <c r="H2" s="64"/>
      <c r="I2" s="64"/>
      <c r="J2" s="64"/>
      <c r="K2" s="64"/>
      <c r="L2" s="64"/>
      <c r="M2" s="64"/>
    </row>
    <row r="3" ht="21.75" customHeight="true" spans="1:13">
      <c r="A3" s="65"/>
      <c r="B3" s="66"/>
      <c r="C3" s="66"/>
      <c r="D3" s="66"/>
      <c r="E3" s="66"/>
      <c r="F3" s="73"/>
      <c r="G3" s="66"/>
      <c r="H3" s="66"/>
      <c r="I3" s="66"/>
      <c r="J3" s="66"/>
      <c r="K3" s="66"/>
      <c r="L3" s="66"/>
      <c r="M3" s="78"/>
    </row>
    <row r="4" ht="23.25" customHeight="true" spans="1:13">
      <c r="A4" s="67"/>
      <c r="B4" s="67"/>
      <c r="C4" s="67"/>
      <c r="D4" s="67"/>
      <c r="E4" s="67"/>
      <c r="F4" s="67"/>
      <c r="G4" s="67"/>
      <c r="H4" s="67"/>
      <c r="I4" s="67"/>
      <c r="J4" s="67"/>
      <c r="K4" s="67"/>
      <c r="L4" s="67"/>
      <c r="M4" s="67"/>
    </row>
    <row r="5" ht="46.5" spans="1:13">
      <c r="A5" s="68" t="s">
        <v>0</v>
      </c>
      <c r="B5" s="68"/>
      <c r="C5" s="68"/>
      <c r="D5" s="68"/>
      <c r="E5" s="68"/>
      <c r="F5" s="68"/>
      <c r="G5" s="68"/>
      <c r="H5" s="68"/>
      <c r="I5" s="68"/>
      <c r="J5" s="68"/>
      <c r="K5" s="68"/>
      <c r="L5" s="68"/>
      <c r="M5" s="68"/>
    </row>
    <row r="6" customHeight="true" spans="1:13">
      <c r="A6" s="66"/>
      <c r="B6" s="66"/>
      <c r="C6" s="66"/>
      <c r="D6" s="66"/>
      <c r="E6" s="66"/>
      <c r="F6" s="74"/>
      <c r="G6" s="66"/>
      <c r="H6" s="66"/>
      <c r="I6" s="66"/>
      <c r="J6" s="66"/>
      <c r="K6" s="66"/>
      <c r="L6" s="66"/>
      <c r="M6" s="66"/>
    </row>
    <row r="7" customHeight="true" spans="1:13">
      <c r="A7" s="69"/>
      <c r="B7" s="69"/>
      <c r="C7" s="69"/>
      <c r="D7" s="69"/>
      <c r="E7" s="69"/>
      <c r="F7" s="69"/>
      <c r="G7" s="69"/>
      <c r="H7" s="69"/>
      <c r="I7" s="69"/>
      <c r="J7" s="69"/>
      <c r="K7" s="69"/>
      <c r="L7" s="69"/>
      <c r="M7" s="69"/>
    </row>
    <row r="8" customHeight="true" spans="1:13">
      <c r="A8" s="66"/>
      <c r="B8" s="66"/>
      <c r="C8" s="66"/>
      <c r="D8" s="66"/>
      <c r="E8" s="66"/>
      <c r="F8" s="75"/>
      <c r="G8" s="66"/>
      <c r="H8" s="66"/>
      <c r="I8" s="66"/>
      <c r="J8" s="66"/>
      <c r="K8" s="66"/>
      <c r="L8" s="66"/>
      <c r="M8" s="66"/>
    </row>
    <row r="9" customHeight="true" spans="1:13">
      <c r="A9" s="66"/>
      <c r="B9" s="66"/>
      <c r="C9" s="66"/>
      <c r="D9" s="66"/>
      <c r="E9" s="66"/>
      <c r="F9" s="75"/>
      <c r="G9" s="66"/>
      <c r="H9" s="66"/>
      <c r="I9" s="66"/>
      <c r="J9" s="66"/>
      <c r="K9" s="66"/>
      <c r="L9" s="66"/>
      <c r="M9" s="66"/>
    </row>
    <row r="10" customHeight="true" spans="1:13">
      <c r="A10" s="66"/>
      <c r="B10" s="66"/>
      <c r="C10" s="66"/>
      <c r="D10" s="66"/>
      <c r="E10" s="66"/>
      <c r="F10" s="76"/>
      <c r="G10" s="66"/>
      <c r="H10" s="66"/>
      <c r="I10" s="66"/>
      <c r="J10" s="66"/>
      <c r="K10" s="66"/>
      <c r="L10" s="66"/>
      <c r="M10" s="66"/>
    </row>
    <row r="11" ht="22.5" spans="1:13">
      <c r="A11" s="70" t="s">
        <v>1</v>
      </c>
      <c r="B11" s="70"/>
      <c r="C11" s="70"/>
      <c r="D11" s="70"/>
      <c r="E11" s="70"/>
      <c r="F11" s="70"/>
      <c r="G11" s="70"/>
      <c r="H11" s="70"/>
      <c r="I11" s="70"/>
      <c r="J11" s="70"/>
      <c r="K11" s="70"/>
      <c r="L11" s="70"/>
      <c r="M11" s="70"/>
    </row>
    <row r="12" ht="22.5" spans="1:13">
      <c r="A12" s="69"/>
      <c r="B12" s="69"/>
      <c r="C12" s="69"/>
      <c r="D12" s="69"/>
      <c r="E12" s="69"/>
      <c r="F12" s="69"/>
      <c r="G12" s="77"/>
      <c r="H12" s="69"/>
      <c r="I12" s="69"/>
      <c r="J12" s="69"/>
      <c r="K12" s="69"/>
      <c r="L12" s="69"/>
      <c r="M12" s="69"/>
    </row>
    <row r="13" spans="1:13">
      <c r="A13" s="66"/>
      <c r="B13" s="66"/>
      <c r="C13" s="66"/>
      <c r="D13" s="66"/>
      <c r="E13" s="66"/>
      <c r="F13" s="66"/>
      <c r="G13" s="66"/>
      <c r="H13" s="66"/>
      <c r="I13" s="66"/>
      <c r="J13" s="66"/>
      <c r="K13" s="66"/>
      <c r="L13" s="66"/>
      <c r="M13" s="66"/>
    </row>
    <row r="14" spans="1:13">
      <c r="A14" s="66"/>
      <c r="B14" s="66"/>
      <c r="C14" s="66"/>
      <c r="D14" s="66"/>
      <c r="E14" s="66"/>
      <c r="F14" s="66"/>
      <c r="G14" s="66"/>
      <c r="H14" s="66"/>
      <c r="I14" s="66"/>
      <c r="J14" s="66"/>
      <c r="K14" s="66"/>
      <c r="L14" s="66"/>
      <c r="M14" s="66"/>
    </row>
    <row r="15" spans="1:13">
      <c r="A15" s="66"/>
      <c r="B15" s="66"/>
      <c r="C15" s="66"/>
      <c r="D15" s="66"/>
      <c r="E15" s="66"/>
      <c r="F15" s="66"/>
      <c r="G15" s="66"/>
      <c r="H15" s="66"/>
      <c r="I15" s="66"/>
      <c r="J15" s="66"/>
      <c r="K15" s="66"/>
      <c r="L15" s="66"/>
      <c r="M15" s="66"/>
    </row>
    <row r="16" spans="1:13">
      <c r="A16" s="66"/>
      <c r="B16" s="66"/>
      <c r="C16" s="66"/>
      <c r="D16" s="66"/>
      <c r="E16" s="66"/>
      <c r="F16" s="66"/>
      <c r="G16" s="66"/>
      <c r="H16" s="66"/>
      <c r="I16" s="66"/>
      <c r="J16" s="66"/>
      <c r="K16" s="66"/>
      <c r="L16" s="66"/>
      <c r="M16" s="66"/>
    </row>
    <row r="17" spans="1:13">
      <c r="A17" s="66"/>
      <c r="B17" s="66"/>
      <c r="C17" s="66"/>
      <c r="D17" s="66"/>
      <c r="E17" s="66"/>
      <c r="F17" s="66"/>
      <c r="G17" s="66"/>
      <c r="H17" s="66"/>
      <c r="I17" s="66"/>
      <c r="J17" s="66"/>
      <c r="K17" s="66"/>
      <c r="L17" s="66"/>
      <c r="M17" s="66"/>
    </row>
    <row r="18" spans="1:13">
      <c r="A18" s="66"/>
      <c r="B18" s="66"/>
      <c r="C18" s="66"/>
      <c r="D18" s="66"/>
      <c r="E18" s="66"/>
      <c r="F18" s="66"/>
      <c r="G18" s="66"/>
      <c r="H18" s="66"/>
      <c r="I18" s="66"/>
      <c r="J18" s="66"/>
      <c r="K18" s="66"/>
      <c r="L18" s="66"/>
      <c r="M18" s="66"/>
    </row>
    <row r="19" spans="1:13">
      <c r="A19" s="66"/>
      <c r="B19" s="66"/>
      <c r="C19" s="66"/>
      <c r="D19" s="66"/>
      <c r="E19" s="66"/>
      <c r="F19" s="66"/>
      <c r="G19" s="66"/>
      <c r="H19" s="66"/>
      <c r="I19" s="66"/>
      <c r="J19" s="66"/>
      <c r="K19" s="66"/>
      <c r="L19" s="66"/>
      <c r="M19" s="66"/>
    </row>
    <row r="20" ht="44.25" customHeight="true" spans="1:13">
      <c r="A20" s="71"/>
      <c r="B20" s="71"/>
      <c r="C20" s="71"/>
      <c r="D20" s="71"/>
      <c r="E20" s="71"/>
      <c r="F20" s="71"/>
      <c r="G20" s="71"/>
      <c r="H20" s="71"/>
      <c r="I20" s="71"/>
      <c r="J20" s="71"/>
      <c r="K20" s="71"/>
      <c r="L20" s="71"/>
      <c r="M20" s="71"/>
    </row>
    <row r="21" ht="22.5" spans="1:13">
      <c r="A21" s="72"/>
      <c r="B21" s="72"/>
      <c r="C21" s="72"/>
      <c r="D21" s="72"/>
      <c r="E21" s="72"/>
      <c r="F21" s="72"/>
      <c r="G21" s="72"/>
      <c r="H21" s="72"/>
      <c r="I21" s="72"/>
      <c r="J21" s="72"/>
      <c r="K21" s="72"/>
      <c r="L21" s="72"/>
      <c r="M21" s="72"/>
    </row>
  </sheetData>
  <sheetProtection password="CC3D" sheet="1"/>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5"/>
  <sheetViews>
    <sheetView workbookViewId="0">
      <selection activeCell="C21" sqref="C21"/>
    </sheetView>
  </sheetViews>
  <sheetFormatPr defaultColWidth="9" defaultRowHeight="12.75" outlineLevelCol="6"/>
  <cols>
    <col min="1" max="1" width="23" style="35" customWidth="true"/>
    <col min="2" max="2" width="20" style="35" customWidth="true"/>
    <col min="3" max="3" width="26.2857142857143" style="35" customWidth="true"/>
    <col min="4" max="4" width="20.8571428571429" style="35" customWidth="true"/>
    <col min="5" max="5" width="18.4285714285714" style="35" customWidth="true"/>
    <col min="6" max="6" width="20.4285714285714" style="35" customWidth="true"/>
    <col min="7" max="7" width="19.1428571428571" style="35" customWidth="true"/>
    <col min="8" max="16384" width="9" style="35"/>
  </cols>
  <sheetData>
    <row r="1" ht="18" customHeight="true" spans="1:7">
      <c r="A1" s="36"/>
      <c r="B1" s="36"/>
      <c r="C1" s="36"/>
      <c r="D1" s="36"/>
      <c r="E1" s="36"/>
      <c r="F1" s="46"/>
      <c r="G1" s="46" t="s">
        <v>114</v>
      </c>
    </row>
    <row r="2" ht="24" customHeight="true" spans="1:7">
      <c r="A2" s="37" t="s">
        <v>115</v>
      </c>
      <c r="B2" s="37"/>
      <c r="C2" s="37"/>
      <c r="D2" s="37"/>
      <c r="E2" s="37"/>
      <c r="F2" s="37"/>
      <c r="G2" s="37"/>
    </row>
    <row r="4" ht="24" customHeight="true" spans="1:7">
      <c r="A4" s="38" t="s">
        <v>29</v>
      </c>
      <c r="B4" s="38"/>
      <c r="C4" s="38"/>
      <c r="D4" s="38"/>
      <c r="E4" s="38"/>
      <c r="F4" s="38"/>
      <c r="G4" s="46" t="s">
        <v>30</v>
      </c>
    </row>
    <row r="6" ht="24" customHeight="true" spans="1:7">
      <c r="A6" s="39" t="s">
        <v>60</v>
      </c>
      <c r="B6" s="39"/>
      <c r="C6" s="39" t="s">
        <v>116</v>
      </c>
      <c r="D6" s="39"/>
      <c r="E6" s="39"/>
      <c r="F6" s="39"/>
      <c r="G6" s="39"/>
    </row>
    <row r="7" ht="24" customHeight="true" spans="1:7">
      <c r="A7" s="40" t="s">
        <v>33</v>
      </c>
      <c r="B7" s="40" t="s">
        <v>34</v>
      </c>
      <c r="C7" s="40" t="s">
        <v>33</v>
      </c>
      <c r="D7" s="40" t="s">
        <v>35</v>
      </c>
      <c r="E7" s="39" t="s">
        <v>117</v>
      </c>
      <c r="F7" s="39" t="s">
        <v>118</v>
      </c>
      <c r="G7" s="39" t="s">
        <v>119</v>
      </c>
    </row>
    <row r="8" hidden="true" customHeight="true" spans="1:7">
      <c r="A8" s="41"/>
      <c r="B8" s="27">
        <f ca="1">SUM(B9:B14)</f>
        <v>628249815.36</v>
      </c>
      <c r="C8" s="41"/>
      <c r="D8" s="42">
        <f ca="1" t="shared" ref="D8:D14" si="0">SUM(E8,F8,G8)</f>
        <v>628249815.36</v>
      </c>
      <c r="E8" s="42">
        <f ca="1">SUM(E9:E14)</f>
        <v>444063280.36</v>
      </c>
      <c r="F8" s="42">
        <f ca="1">SUM(F9:F14)</f>
        <v>184186535</v>
      </c>
      <c r="G8" s="42">
        <f ca="1">SUM(G9:G14)</f>
        <v>0</v>
      </c>
    </row>
    <row r="9" ht="24" customHeight="true" spans="1:7">
      <c r="A9" s="43" t="s">
        <v>120</v>
      </c>
      <c r="B9" s="19">
        <v>444063280.36</v>
      </c>
      <c r="C9" s="43" t="s">
        <v>41</v>
      </c>
      <c r="D9" s="44">
        <f ca="1" t="shared" si="0"/>
        <v>1358272</v>
      </c>
      <c r="E9" s="44">
        <v>1358272</v>
      </c>
      <c r="F9" s="44">
        <v>0</v>
      </c>
      <c r="G9" s="44">
        <v>0</v>
      </c>
    </row>
    <row r="10" ht="24" customHeight="true" spans="1:7">
      <c r="A10" s="43" t="s">
        <v>121</v>
      </c>
      <c r="B10" s="19">
        <v>184186535</v>
      </c>
      <c r="C10" s="43" t="s">
        <v>43</v>
      </c>
      <c r="D10" s="44">
        <f ca="1" t="shared" si="0"/>
        <v>215820</v>
      </c>
      <c r="E10" s="44">
        <v>215820</v>
      </c>
      <c r="F10" s="44">
        <v>0</v>
      </c>
      <c r="G10" s="44">
        <v>0</v>
      </c>
    </row>
    <row r="11" ht="24" customHeight="true" spans="1:7">
      <c r="A11" s="43" t="s">
        <v>122</v>
      </c>
      <c r="B11" s="19">
        <v>0</v>
      </c>
      <c r="C11" s="43" t="s">
        <v>45</v>
      </c>
      <c r="D11" s="44">
        <f ca="1" t="shared" si="0"/>
        <v>31983539.4</v>
      </c>
      <c r="E11" s="44">
        <v>31983539.4</v>
      </c>
      <c r="F11" s="44">
        <v>0</v>
      </c>
      <c r="G11" s="44">
        <v>0</v>
      </c>
    </row>
    <row r="12" ht="24" customHeight="true" spans="1:7">
      <c r="A12" s="43"/>
      <c r="B12" s="19"/>
      <c r="C12" s="43" t="s">
        <v>47</v>
      </c>
      <c r="D12" s="44">
        <f ca="1" t="shared" si="0"/>
        <v>184186535</v>
      </c>
      <c r="E12" s="44">
        <v>0</v>
      </c>
      <c r="F12" s="44">
        <v>184186535</v>
      </c>
      <c r="G12" s="44">
        <v>0</v>
      </c>
    </row>
    <row r="13" ht="24" customHeight="true" spans="1:7">
      <c r="A13" s="43"/>
      <c r="B13" s="19"/>
      <c r="C13" s="43" t="s">
        <v>49</v>
      </c>
      <c r="D13" s="44">
        <f ca="1" t="shared" si="0"/>
        <v>408838048.96</v>
      </c>
      <c r="E13" s="44">
        <v>408838048.96</v>
      </c>
      <c r="F13" s="44">
        <v>0</v>
      </c>
      <c r="G13" s="44">
        <v>0</v>
      </c>
    </row>
    <row r="14" ht="24" customHeight="true" spans="1:7">
      <c r="A14" s="43"/>
      <c r="B14" s="19"/>
      <c r="C14" s="43" t="s">
        <v>51</v>
      </c>
      <c r="D14" s="44">
        <f ca="1" t="shared" si="0"/>
        <v>1667600</v>
      </c>
      <c r="E14" s="44">
        <v>1667600</v>
      </c>
      <c r="F14" s="44">
        <v>0</v>
      </c>
      <c r="G14" s="44">
        <v>0</v>
      </c>
    </row>
    <row r="15" ht="24" customHeight="true" spans="1:7">
      <c r="A15" s="45" t="s">
        <v>53</v>
      </c>
      <c r="B15" s="19">
        <f ca="1">B8</f>
        <v>628249815.36</v>
      </c>
      <c r="C15" s="45" t="s">
        <v>54</v>
      </c>
      <c r="D15" s="44">
        <f ca="1">D8</f>
        <v>628249815.36</v>
      </c>
      <c r="E15" s="44">
        <f ca="1">E8</f>
        <v>444063280.36</v>
      </c>
      <c r="F15" s="44">
        <f ca="1">F8</f>
        <v>184186535</v>
      </c>
      <c r="G15" s="44">
        <f ca="1">G8</f>
        <v>0</v>
      </c>
    </row>
  </sheetData>
  <mergeCells count="4">
    <mergeCell ref="A2:G2"/>
    <mergeCell ref="A4:F4"/>
    <mergeCell ref="A6:B6"/>
    <mergeCell ref="C6:G6"/>
  </mergeCells>
  <pageMargins left="0.790972222222222" right="0.790972222222222" top="0.790972222222222" bottom="0.790972222222222" header="0.298611111111111" footer="0.298611111111111"/>
  <pageSetup paperSize="9" scale="91"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30"/>
  <sheetViews>
    <sheetView topLeftCell="A16" workbookViewId="0">
      <selection activeCell="D34" sqref="D34"/>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8"/>
      <c r="F1" s="28"/>
      <c r="G1" s="28" t="s">
        <v>123</v>
      </c>
    </row>
    <row r="2" ht="22.5" customHeight="true" spans="1:7">
      <c r="A2" s="1" t="s">
        <v>124</v>
      </c>
      <c r="B2" s="1"/>
      <c r="C2" s="1"/>
      <c r="D2" s="1"/>
      <c r="E2" s="1"/>
      <c r="F2" s="1"/>
      <c r="G2" s="1"/>
    </row>
    <row r="3" ht="7.5" customHeight="true" spans="1:7">
      <c r="A3" s="2"/>
      <c r="B3" s="2"/>
      <c r="C3" s="2"/>
      <c r="D3" s="2"/>
      <c r="E3" s="28"/>
      <c r="F3" s="28"/>
      <c r="G3" s="2"/>
    </row>
    <row r="4" ht="24" customHeight="true" spans="1:7">
      <c r="A4" s="2" t="s">
        <v>29</v>
      </c>
      <c r="B4" s="2"/>
      <c r="C4" s="2"/>
      <c r="D4" s="2"/>
      <c r="E4" s="2"/>
      <c r="F4" s="2"/>
      <c r="G4" s="28" t="s">
        <v>30</v>
      </c>
    </row>
    <row r="5" ht="7.5" customHeight="true" spans="1:7">
      <c r="A5" s="32"/>
      <c r="B5" s="32"/>
      <c r="C5" s="32"/>
      <c r="D5" s="32"/>
      <c r="E5" s="28"/>
      <c r="F5" s="28"/>
      <c r="G5" s="2"/>
    </row>
    <row r="6" ht="24" customHeight="true" spans="1:7">
      <c r="A6" s="21" t="s">
        <v>33</v>
      </c>
      <c r="B6" s="21"/>
      <c r="C6" s="21"/>
      <c r="D6" s="21"/>
      <c r="E6" s="21" t="s">
        <v>125</v>
      </c>
      <c r="F6" s="21"/>
      <c r="G6" s="21"/>
    </row>
    <row r="7" ht="24" customHeight="true" spans="1:7">
      <c r="A7" s="29" t="s">
        <v>58</v>
      </c>
      <c r="B7" s="29"/>
      <c r="C7" s="29"/>
      <c r="D7" s="21" t="s">
        <v>59</v>
      </c>
      <c r="E7" s="21" t="s">
        <v>35</v>
      </c>
      <c r="F7" s="5" t="s">
        <v>36</v>
      </c>
      <c r="G7" s="21" t="s">
        <v>37</v>
      </c>
    </row>
    <row r="8" ht="24" customHeight="true" spans="1:7">
      <c r="A8" s="21" t="s">
        <v>64</v>
      </c>
      <c r="B8" s="21" t="s">
        <v>65</v>
      </c>
      <c r="C8" s="21" t="s">
        <v>66</v>
      </c>
      <c r="D8" s="21"/>
      <c r="E8" s="21"/>
      <c r="F8" s="5"/>
      <c r="G8" s="21"/>
    </row>
    <row r="9" hidden="true" customHeight="true" spans="1:7">
      <c r="A9" s="20"/>
      <c r="B9" s="20"/>
      <c r="C9" s="20"/>
      <c r="D9" s="20"/>
      <c r="E9" s="34"/>
      <c r="F9" s="34" t="s">
        <v>68</v>
      </c>
      <c r="G9" s="34" t="s">
        <v>68</v>
      </c>
    </row>
    <row r="10" ht="24" customHeight="true" spans="1:7">
      <c r="A10" s="26" t="s">
        <v>67</v>
      </c>
      <c r="B10" s="26" t="s">
        <v>68</v>
      </c>
      <c r="C10" s="26" t="s">
        <v>68</v>
      </c>
      <c r="D10" s="25" t="s">
        <v>69</v>
      </c>
      <c r="E10" s="27">
        <f ca="1" t="shared" ref="E10:E30" si="0">SUM(F10,G10)</f>
        <v>1358272</v>
      </c>
      <c r="F10" s="27">
        <v>1358272</v>
      </c>
      <c r="G10" s="27">
        <v>0</v>
      </c>
    </row>
    <row r="11" ht="24" customHeight="true" spans="1:7">
      <c r="A11" s="26" t="s">
        <v>67</v>
      </c>
      <c r="B11" s="26" t="s">
        <v>70</v>
      </c>
      <c r="C11" s="26" t="s">
        <v>68</v>
      </c>
      <c r="D11" s="25" t="s">
        <v>71</v>
      </c>
      <c r="E11" s="27">
        <f ca="1" t="shared" si="0"/>
        <v>1358272</v>
      </c>
      <c r="F11" s="27">
        <v>1358272</v>
      </c>
      <c r="G11" s="27">
        <v>0</v>
      </c>
    </row>
    <row r="12" ht="24" customHeight="true" spans="1:7">
      <c r="A12" s="26" t="s">
        <v>67</v>
      </c>
      <c r="B12" s="26" t="s">
        <v>70</v>
      </c>
      <c r="C12" s="26" t="s">
        <v>72</v>
      </c>
      <c r="D12" s="25" t="s">
        <v>73</v>
      </c>
      <c r="E12" s="27">
        <f ca="1" t="shared" si="0"/>
        <v>564000</v>
      </c>
      <c r="F12" s="27">
        <v>564000</v>
      </c>
      <c r="G12" s="27">
        <v>0</v>
      </c>
    </row>
    <row r="13" ht="24" customHeight="true" spans="1:7">
      <c r="A13" s="26" t="s">
        <v>67</v>
      </c>
      <c r="B13" s="26" t="s">
        <v>70</v>
      </c>
      <c r="C13" s="26" t="s">
        <v>70</v>
      </c>
      <c r="D13" s="25" t="s">
        <v>74</v>
      </c>
      <c r="E13" s="27">
        <f ca="1" t="shared" si="0"/>
        <v>524448</v>
      </c>
      <c r="F13" s="27">
        <v>524448</v>
      </c>
      <c r="G13" s="27">
        <v>0</v>
      </c>
    </row>
    <row r="14" ht="24" customHeight="true" spans="1:7">
      <c r="A14" s="26" t="s">
        <v>67</v>
      </c>
      <c r="B14" s="26" t="s">
        <v>70</v>
      </c>
      <c r="C14" s="26" t="s">
        <v>75</v>
      </c>
      <c r="D14" s="25" t="s">
        <v>76</v>
      </c>
      <c r="E14" s="27">
        <f ca="1" t="shared" si="0"/>
        <v>262224</v>
      </c>
      <c r="F14" s="27">
        <v>262224</v>
      </c>
      <c r="G14" s="27">
        <v>0</v>
      </c>
    </row>
    <row r="15" ht="24" customHeight="true" spans="1:7">
      <c r="A15" s="26" t="s">
        <v>67</v>
      </c>
      <c r="B15" s="26" t="s">
        <v>70</v>
      </c>
      <c r="C15" s="26" t="s">
        <v>77</v>
      </c>
      <c r="D15" s="25" t="s">
        <v>78</v>
      </c>
      <c r="E15" s="27">
        <f ca="1" t="shared" si="0"/>
        <v>7600</v>
      </c>
      <c r="F15" s="27">
        <v>7600</v>
      </c>
      <c r="G15" s="27">
        <v>0</v>
      </c>
    </row>
    <row r="16" ht="24" customHeight="true" spans="1:7">
      <c r="A16" s="26" t="s">
        <v>79</v>
      </c>
      <c r="B16" s="26" t="s">
        <v>68</v>
      </c>
      <c r="C16" s="26" t="s">
        <v>68</v>
      </c>
      <c r="D16" s="25" t="s">
        <v>80</v>
      </c>
      <c r="E16" s="27">
        <f ca="1" t="shared" si="0"/>
        <v>215820</v>
      </c>
      <c r="F16" s="27">
        <v>215820</v>
      </c>
      <c r="G16" s="27">
        <v>0</v>
      </c>
    </row>
    <row r="17" ht="24" customHeight="true" spans="1:7">
      <c r="A17" s="26" t="s">
        <v>79</v>
      </c>
      <c r="B17" s="26" t="s">
        <v>81</v>
      </c>
      <c r="C17" s="26" t="s">
        <v>68</v>
      </c>
      <c r="D17" s="25" t="s">
        <v>82</v>
      </c>
      <c r="E17" s="27">
        <f ca="1" t="shared" si="0"/>
        <v>215820</v>
      </c>
      <c r="F17" s="27">
        <v>215820</v>
      </c>
      <c r="G17" s="27">
        <v>0</v>
      </c>
    </row>
    <row r="18" ht="24" customHeight="true" spans="1:7">
      <c r="A18" s="26" t="s">
        <v>79</v>
      </c>
      <c r="B18" s="26" t="s">
        <v>81</v>
      </c>
      <c r="C18" s="26" t="s">
        <v>72</v>
      </c>
      <c r="D18" s="25" t="s">
        <v>83</v>
      </c>
      <c r="E18" s="27">
        <f ca="1" t="shared" si="0"/>
        <v>215820</v>
      </c>
      <c r="F18" s="27">
        <v>215820</v>
      </c>
      <c r="G18" s="27">
        <v>0</v>
      </c>
    </row>
    <row r="19" ht="24" customHeight="true" spans="1:7">
      <c r="A19" s="26" t="s">
        <v>84</v>
      </c>
      <c r="B19" s="26" t="s">
        <v>68</v>
      </c>
      <c r="C19" s="26" t="s">
        <v>68</v>
      </c>
      <c r="D19" s="25" t="s">
        <v>85</v>
      </c>
      <c r="E19" s="27">
        <f ca="1" t="shared" si="0"/>
        <v>31983539.4</v>
      </c>
      <c r="F19" s="27">
        <v>0</v>
      </c>
      <c r="G19" s="27">
        <v>31983539.4</v>
      </c>
    </row>
    <row r="20" ht="24" customHeight="true" spans="1:7">
      <c r="A20" s="26" t="s">
        <v>84</v>
      </c>
      <c r="B20" s="26" t="s">
        <v>86</v>
      </c>
      <c r="C20" s="26" t="s">
        <v>68</v>
      </c>
      <c r="D20" s="25" t="s">
        <v>87</v>
      </c>
      <c r="E20" s="27">
        <f ca="1" t="shared" si="0"/>
        <v>31983539.4</v>
      </c>
      <c r="F20" s="27">
        <v>0</v>
      </c>
      <c r="G20" s="27">
        <v>31983539.4</v>
      </c>
    </row>
    <row r="21" ht="24" customHeight="true" spans="1:7">
      <c r="A21" s="26" t="s">
        <v>84</v>
      </c>
      <c r="B21" s="26" t="s">
        <v>86</v>
      </c>
      <c r="C21" s="26" t="s">
        <v>88</v>
      </c>
      <c r="D21" s="25" t="s">
        <v>89</v>
      </c>
      <c r="E21" s="27">
        <f ca="1" t="shared" si="0"/>
        <v>31983539.4</v>
      </c>
      <c r="F21" s="27">
        <v>0</v>
      </c>
      <c r="G21" s="27">
        <v>31983539.4</v>
      </c>
    </row>
    <row r="22" ht="24" customHeight="true" spans="1:7">
      <c r="A22" s="26" t="s">
        <v>101</v>
      </c>
      <c r="B22" s="26" t="s">
        <v>68</v>
      </c>
      <c r="C22" s="26" t="s">
        <v>68</v>
      </c>
      <c r="D22" s="25" t="s">
        <v>102</v>
      </c>
      <c r="E22" s="27">
        <f ca="1" t="shared" si="0"/>
        <v>408838048.96</v>
      </c>
      <c r="F22" s="27">
        <v>5466400</v>
      </c>
      <c r="G22" s="27">
        <v>403371648.96</v>
      </c>
    </row>
    <row r="23" ht="24" customHeight="true" spans="1:7">
      <c r="A23" s="26" t="s">
        <v>101</v>
      </c>
      <c r="B23" s="26" t="s">
        <v>86</v>
      </c>
      <c r="C23" s="26" t="s">
        <v>68</v>
      </c>
      <c r="D23" s="25" t="s">
        <v>103</v>
      </c>
      <c r="E23" s="27">
        <f ca="1" t="shared" si="0"/>
        <v>408838048.96</v>
      </c>
      <c r="F23" s="27">
        <v>5466400</v>
      </c>
      <c r="G23" s="27">
        <v>403371648.96</v>
      </c>
    </row>
    <row r="24" ht="24" customHeight="true" spans="1:7">
      <c r="A24" s="26" t="s">
        <v>101</v>
      </c>
      <c r="B24" s="26" t="s">
        <v>86</v>
      </c>
      <c r="C24" s="26" t="s">
        <v>72</v>
      </c>
      <c r="D24" s="25" t="s">
        <v>104</v>
      </c>
      <c r="E24" s="27">
        <f ca="1" t="shared" si="0"/>
        <v>5556600</v>
      </c>
      <c r="F24" s="27">
        <v>5466400</v>
      </c>
      <c r="G24" s="27">
        <v>90200</v>
      </c>
    </row>
    <row r="25" ht="24" customHeight="true" spans="1:7">
      <c r="A25" s="26" t="s">
        <v>101</v>
      </c>
      <c r="B25" s="26" t="s">
        <v>86</v>
      </c>
      <c r="C25" s="26" t="s">
        <v>77</v>
      </c>
      <c r="D25" s="25" t="s">
        <v>105</v>
      </c>
      <c r="E25" s="27">
        <f ca="1" t="shared" si="0"/>
        <v>403281448.96</v>
      </c>
      <c r="F25" s="27">
        <v>0</v>
      </c>
      <c r="G25" s="27">
        <v>403281448.96</v>
      </c>
    </row>
    <row r="26" ht="24" customHeight="true" spans="1:7">
      <c r="A26" s="26" t="s">
        <v>106</v>
      </c>
      <c r="B26" s="26" t="s">
        <v>68</v>
      </c>
      <c r="C26" s="26" t="s">
        <v>68</v>
      </c>
      <c r="D26" s="25" t="s">
        <v>107</v>
      </c>
      <c r="E26" s="27">
        <f ca="1" t="shared" si="0"/>
        <v>1667600</v>
      </c>
      <c r="F26" s="27">
        <v>1667600</v>
      </c>
      <c r="G26" s="27">
        <v>0</v>
      </c>
    </row>
    <row r="27" ht="24" customHeight="true" spans="1:7">
      <c r="A27" s="26" t="s">
        <v>106</v>
      </c>
      <c r="B27" s="26" t="s">
        <v>88</v>
      </c>
      <c r="C27" s="26" t="s">
        <v>68</v>
      </c>
      <c r="D27" s="25" t="s">
        <v>108</v>
      </c>
      <c r="E27" s="27">
        <f ca="1" t="shared" si="0"/>
        <v>1667600</v>
      </c>
      <c r="F27" s="27">
        <v>1667600</v>
      </c>
      <c r="G27" s="27">
        <v>0</v>
      </c>
    </row>
    <row r="28" ht="24" customHeight="true" spans="1:7">
      <c r="A28" s="26" t="s">
        <v>106</v>
      </c>
      <c r="B28" s="26" t="s">
        <v>88</v>
      </c>
      <c r="C28" s="26" t="s">
        <v>72</v>
      </c>
      <c r="D28" s="25" t="s">
        <v>109</v>
      </c>
      <c r="E28" s="27">
        <f ca="1" t="shared" si="0"/>
        <v>645600</v>
      </c>
      <c r="F28" s="27">
        <v>645600</v>
      </c>
      <c r="G28" s="27">
        <v>0</v>
      </c>
    </row>
    <row r="29" ht="24" customHeight="true" spans="1:7">
      <c r="A29" s="26" t="s">
        <v>106</v>
      </c>
      <c r="B29" s="26" t="s">
        <v>88</v>
      </c>
      <c r="C29" s="26" t="s">
        <v>86</v>
      </c>
      <c r="D29" s="25" t="s">
        <v>110</v>
      </c>
      <c r="E29" s="27">
        <f ca="1" t="shared" si="0"/>
        <v>1022000</v>
      </c>
      <c r="F29" s="27">
        <v>1022000</v>
      </c>
      <c r="G29" s="27">
        <v>0</v>
      </c>
    </row>
    <row r="30" ht="24" customHeight="true" spans="1:7">
      <c r="A30" s="26" t="s">
        <v>35</v>
      </c>
      <c r="B30" s="26"/>
      <c r="C30" s="26"/>
      <c r="D30" s="26"/>
      <c r="E30" s="27">
        <f ca="1" t="shared" si="0"/>
        <v>444063280.36</v>
      </c>
      <c r="F30" s="27">
        <v>8708092</v>
      </c>
      <c r="G30" s="27">
        <v>435355188.36</v>
      </c>
    </row>
  </sheetData>
  <mergeCells count="10">
    <mergeCell ref="A2:G2"/>
    <mergeCell ref="A4:F4"/>
    <mergeCell ref="A6:D6"/>
    <mergeCell ref="E6:G6"/>
    <mergeCell ref="A7:C7"/>
    <mergeCell ref="A30:D30"/>
    <mergeCell ref="D7:D8"/>
    <mergeCell ref="E7:E8"/>
    <mergeCell ref="F7:F8"/>
    <mergeCell ref="G7:G8"/>
  </mergeCells>
  <pageMargins left="0.790972222222222" right="0.790972222222222" top="0.790972222222222" bottom="0.790972222222222" header="0.298611111111111" footer="0.298611111111111"/>
  <pageSetup paperSize="9" scale="67" orientation="portrait"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J14" sqref="J14"/>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8"/>
      <c r="F1" s="28"/>
      <c r="G1" s="28" t="s">
        <v>126</v>
      </c>
    </row>
    <row r="2" ht="24" customHeight="true" spans="1:7">
      <c r="A2" s="1" t="s">
        <v>127</v>
      </c>
      <c r="B2" s="1"/>
      <c r="C2" s="1"/>
      <c r="D2" s="1"/>
      <c r="E2" s="1"/>
      <c r="F2" s="1"/>
      <c r="G2" s="1"/>
    </row>
    <row r="3" ht="7.5" customHeight="true" spans="1:7">
      <c r="A3" s="2"/>
      <c r="B3" s="2"/>
      <c r="C3" s="2"/>
      <c r="D3" s="2"/>
      <c r="E3" s="28"/>
      <c r="F3" s="28"/>
      <c r="G3" s="2"/>
    </row>
    <row r="4" ht="24" customHeight="true" spans="1:7">
      <c r="A4" s="31" t="s">
        <v>29</v>
      </c>
      <c r="B4" s="31"/>
      <c r="C4" s="31"/>
      <c r="D4" s="31"/>
      <c r="E4" s="31"/>
      <c r="F4" s="28"/>
      <c r="G4" s="28" t="s">
        <v>30</v>
      </c>
    </row>
    <row r="5" ht="7.5" customHeight="true" spans="1:7">
      <c r="A5" s="32"/>
      <c r="B5" s="32"/>
      <c r="C5" s="32"/>
      <c r="D5" s="32"/>
      <c r="E5" s="28"/>
      <c r="F5" s="28"/>
      <c r="G5" s="2"/>
    </row>
    <row r="6" ht="24" customHeight="true" spans="1:7">
      <c r="A6" s="21" t="s">
        <v>33</v>
      </c>
      <c r="B6" s="21"/>
      <c r="C6" s="21"/>
      <c r="D6" s="21"/>
      <c r="E6" s="21" t="s">
        <v>128</v>
      </c>
      <c r="F6" s="21"/>
      <c r="G6" s="21"/>
    </row>
    <row r="7" ht="24" customHeight="true" spans="1:7">
      <c r="A7" s="29" t="s">
        <v>58</v>
      </c>
      <c r="B7" s="29"/>
      <c r="C7" s="29"/>
      <c r="D7" s="21" t="s">
        <v>59</v>
      </c>
      <c r="E7" s="21" t="s">
        <v>35</v>
      </c>
      <c r="F7" s="6" t="s">
        <v>36</v>
      </c>
      <c r="G7" s="21" t="s">
        <v>37</v>
      </c>
    </row>
    <row r="8" ht="24" customHeight="true" spans="1:7">
      <c r="A8" s="21" t="s">
        <v>64</v>
      </c>
      <c r="B8" s="21" t="s">
        <v>65</v>
      </c>
      <c r="C8" s="21" t="s">
        <v>66</v>
      </c>
      <c r="D8" s="21"/>
      <c r="E8" s="21"/>
      <c r="F8" s="6"/>
      <c r="G8" s="21"/>
    </row>
    <row r="9" hidden="true" customHeight="true" spans="1:7">
      <c r="A9" s="20"/>
      <c r="B9" s="20"/>
      <c r="C9" s="20"/>
      <c r="D9" s="20"/>
      <c r="E9" s="33"/>
      <c r="F9" s="33" t="s">
        <v>68</v>
      </c>
      <c r="G9" s="33" t="s">
        <v>68</v>
      </c>
    </row>
    <row r="10" ht="24" customHeight="true" spans="1:7">
      <c r="A10" s="26" t="s">
        <v>90</v>
      </c>
      <c r="B10" s="26" t="s">
        <v>68</v>
      </c>
      <c r="C10" s="26" t="s">
        <v>68</v>
      </c>
      <c r="D10" s="25" t="s">
        <v>91</v>
      </c>
      <c r="E10" s="27">
        <f ca="1" t="shared" ref="E10:E17" si="0">SUM(F10,G10)</f>
        <v>184186535</v>
      </c>
      <c r="F10" s="27">
        <v>0</v>
      </c>
      <c r="G10" s="27">
        <v>184186535</v>
      </c>
    </row>
    <row r="11" ht="24" customHeight="true" spans="1:7">
      <c r="A11" s="26" t="s">
        <v>90</v>
      </c>
      <c r="B11" s="26" t="s">
        <v>92</v>
      </c>
      <c r="C11" s="26" t="s">
        <v>68</v>
      </c>
      <c r="D11" s="25" t="s">
        <v>93</v>
      </c>
      <c r="E11" s="27">
        <f ca="1" t="shared" si="0"/>
        <v>102294000</v>
      </c>
      <c r="F11" s="27">
        <v>0</v>
      </c>
      <c r="G11" s="27">
        <v>102294000</v>
      </c>
    </row>
    <row r="12" ht="24" customHeight="true" spans="1:7">
      <c r="A12" s="26" t="s">
        <v>90</v>
      </c>
      <c r="B12" s="26" t="s">
        <v>92</v>
      </c>
      <c r="C12" s="26" t="s">
        <v>72</v>
      </c>
      <c r="D12" s="25" t="s">
        <v>94</v>
      </c>
      <c r="E12" s="27">
        <f ca="1" t="shared" si="0"/>
        <v>102294000</v>
      </c>
      <c r="F12" s="27">
        <v>0</v>
      </c>
      <c r="G12" s="27">
        <v>102294000</v>
      </c>
    </row>
    <row r="13" ht="24" customHeight="true" spans="1:7">
      <c r="A13" s="26" t="s">
        <v>90</v>
      </c>
      <c r="B13" s="26" t="s">
        <v>95</v>
      </c>
      <c r="C13" s="26" t="s">
        <v>68</v>
      </c>
      <c r="D13" s="25" t="s">
        <v>96</v>
      </c>
      <c r="E13" s="27">
        <f ca="1" t="shared" si="0"/>
        <v>32200001</v>
      </c>
      <c r="F13" s="27">
        <v>0</v>
      </c>
      <c r="G13" s="27">
        <v>32200001</v>
      </c>
    </row>
    <row r="14" ht="24" customHeight="true" spans="1:7">
      <c r="A14" s="26" t="s">
        <v>90</v>
      </c>
      <c r="B14" s="26" t="s">
        <v>95</v>
      </c>
      <c r="C14" s="26" t="s">
        <v>72</v>
      </c>
      <c r="D14" s="25" t="s">
        <v>94</v>
      </c>
      <c r="E14" s="27">
        <f ca="1" t="shared" si="0"/>
        <v>32200001</v>
      </c>
      <c r="F14" s="27">
        <v>0</v>
      </c>
      <c r="G14" s="27">
        <v>32200001</v>
      </c>
    </row>
    <row r="15" ht="24" customHeight="true" spans="1:7">
      <c r="A15" s="26" t="s">
        <v>90</v>
      </c>
      <c r="B15" s="26" t="s">
        <v>97</v>
      </c>
      <c r="C15" s="26" t="s">
        <v>68</v>
      </c>
      <c r="D15" s="25" t="s">
        <v>98</v>
      </c>
      <c r="E15" s="27">
        <f ca="1" t="shared" si="0"/>
        <v>49692534</v>
      </c>
      <c r="F15" s="27">
        <v>0</v>
      </c>
      <c r="G15" s="27">
        <v>49692534</v>
      </c>
    </row>
    <row r="16" ht="24" customHeight="true" spans="1:7">
      <c r="A16" s="26" t="s">
        <v>90</v>
      </c>
      <c r="B16" s="26" t="s">
        <v>97</v>
      </c>
      <c r="C16" s="26" t="s">
        <v>99</v>
      </c>
      <c r="D16" s="25" t="s">
        <v>100</v>
      </c>
      <c r="E16" s="27">
        <f ca="1" t="shared" si="0"/>
        <v>49692534</v>
      </c>
      <c r="F16" s="27">
        <v>0</v>
      </c>
      <c r="G16" s="27">
        <v>49692534</v>
      </c>
    </row>
    <row r="17" ht="24" customHeight="true" spans="1:7">
      <c r="A17" s="26" t="s">
        <v>35</v>
      </c>
      <c r="B17" s="26"/>
      <c r="C17" s="26"/>
      <c r="D17" s="26"/>
      <c r="E17" s="27">
        <f ca="1" t="shared" si="0"/>
        <v>184186535</v>
      </c>
      <c r="F17" s="27">
        <v>0</v>
      </c>
      <c r="G17" s="27">
        <v>184186535</v>
      </c>
    </row>
    <row r="19" ht="24" customHeight="true" spans="4:4">
      <c r="D19" s="13"/>
    </row>
  </sheetData>
  <mergeCells count="10">
    <mergeCell ref="A2:G2"/>
    <mergeCell ref="A4:E4"/>
    <mergeCell ref="A6:D6"/>
    <mergeCell ref="E6:G6"/>
    <mergeCell ref="A7:C7"/>
    <mergeCell ref="A17:D17"/>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17" sqref="D17"/>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8"/>
      <c r="F1" s="28"/>
      <c r="G1" s="28" t="s">
        <v>129</v>
      </c>
    </row>
    <row r="2" ht="24" customHeight="true" spans="1:7">
      <c r="A2" s="1" t="s">
        <v>130</v>
      </c>
      <c r="B2" s="1"/>
      <c r="C2" s="1"/>
      <c r="D2" s="1"/>
      <c r="E2" s="1"/>
      <c r="F2" s="1"/>
      <c r="G2" s="1"/>
    </row>
    <row r="4" ht="24" customHeight="true" spans="1:7">
      <c r="A4" s="2" t="s">
        <v>29</v>
      </c>
      <c r="B4" s="2"/>
      <c r="C4" s="2"/>
      <c r="D4" s="2"/>
      <c r="E4" s="2"/>
      <c r="F4" s="2"/>
      <c r="G4" s="28" t="s">
        <v>30</v>
      </c>
    </row>
    <row r="5" ht="7.5" customHeight="true" spans="1:7">
      <c r="A5" s="20"/>
      <c r="B5" s="20"/>
      <c r="C5" s="20"/>
      <c r="D5" s="20"/>
      <c r="E5" s="20"/>
      <c r="F5" s="20"/>
      <c r="G5" s="20"/>
    </row>
    <row r="6" ht="24" customHeight="true" spans="1:7">
      <c r="A6" s="21" t="s">
        <v>33</v>
      </c>
      <c r="B6" s="21"/>
      <c r="C6" s="21"/>
      <c r="D6" s="21"/>
      <c r="E6" s="21" t="s">
        <v>131</v>
      </c>
      <c r="F6" s="21"/>
      <c r="G6" s="21"/>
    </row>
    <row r="7" ht="24" customHeight="true" spans="1:7">
      <c r="A7" s="29" t="s">
        <v>58</v>
      </c>
      <c r="B7" s="29"/>
      <c r="C7" s="29"/>
      <c r="D7" s="21" t="s">
        <v>59</v>
      </c>
      <c r="E7" s="21" t="s">
        <v>35</v>
      </c>
      <c r="F7" s="5" t="s">
        <v>36</v>
      </c>
      <c r="G7" s="21" t="s">
        <v>37</v>
      </c>
    </row>
    <row r="8" ht="24" customHeight="true" spans="1:7">
      <c r="A8" s="21" t="s">
        <v>64</v>
      </c>
      <c r="B8" s="21" t="s">
        <v>65</v>
      </c>
      <c r="C8" s="21" t="s">
        <v>66</v>
      </c>
      <c r="D8" s="21"/>
      <c r="E8" s="21"/>
      <c r="F8" s="5"/>
      <c r="G8" s="21"/>
    </row>
    <row r="9" ht="24" customHeight="true" spans="1:7">
      <c r="A9" s="26" t="s">
        <v>68</v>
      </c>
      <c r="B9" s="26" t="s">
        <v>68</v>
      </c>
      <c r="C9" s="26" t="s">
        <v>68</v>
      </c>
      <c r="D9" s="25" t="s">
        <v>68</v>
      </c>
      <c r="E9" s="30">
        <f ca="1">SUM(F9,G9)</f>
        <v>0</v>
      </c>
      <c r="F9" s="30" t="s">
        <v>68</v>
      </c>
      <c r="G9" s="30" t="s">
        <v>68</v>
      </c>
    </row>
    <row r="10" ht="24" customHeight="true" spans="1:7">
      <c r="A10" s="26" t="s">
        <v>35</v>
      </c>
      <c r="B10" s="26"/>
      <c r="C10" s="26"/>
      <c r="D10" s="26"/>
      <c r="E10" s="30">
        <f ca="1">SUM(F10,G10)</f>
        <v>0</v>
      </c>
      <c r="F10" s="30" t="s">
        <v>68</v>
      </c>
      <c r="G10" s="30" t="s">
        <v>68</v>
      </c>
    </row>
    <row r="11" spans="1:1">
      <c r="A11" t="s">
        <v>132</v>
      </c>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7"/>
  <sheetViews>
    <sheetView topLeftCell="A16" workbookViewId="0">
      <selection activeCell="J33" sqref="J33"/>
    </sheetView>
  </sheetViews>
  <sheetFormatPr defaultColWidth="9" defaultRowHeight="12.75" outlineLevelCol="5"/>
  <cols>
    <col min="1" max="2" width="8.57142857142857" customWidth="true"/>
    <col min="3" max="3" width="43.5714285714286" customWidth="true"/>
    <col min="4" max="6" width="20" customWidth="true"/>
  </cols>
  <sheetData>
    <row r="1" ht="18" customHeight="true" spans="1:6">
      <c r="A1" s="2"/>
      <c r="B1" s="2"/>
      <c r="C1" s="2"/>
      <c r="D1" s="2"/>
      <c r="E1" s="2"/>
      <c r="F1" s="14" t="s">
        <v>133</v>
      </c>
    </row>
    <row r="2" ht="22.5" customHeight="true" spans="1:6">
      <c r="A2" s="1" t="s">
        <v>134</v>
      </c>
      <c r="B2" s="1"/>
      <c r="C2" s="1"/>
      <c r="D2" s="1"/>
      <c r="E2" s="1"/>
      <c r="F2" s="1"/>
    </row>
    <row r="3" ht="7.5" customHeight="true" spans="1:6">
      <c r="A3" s="20"/>
      <c r="B3" s="20"/>
      <c r="C3" s="20"/>
      <c r="D3" s="20"/>
      <c r="E3" s="20"/>
      <c r="F3" s="20"/>
    </row>
    <row r="4" ht="24" customHeight="true" spans="1:6">
      <c r="A4" s="2" t="s">
        <v>29</v>
      </c>
      <c r="B4" s="2"/>
      <c r="C4" s="2"/>
      <c r="D4" s="2"/>
      <c r="E4" s="2"/>
      <c r="F4" s="28" t="s">
        <v>30</v>
      </c>
    </row>
    <row r="5" ht="7.5" customHeight="true" spans="1:6">
      <c r="A5" s="20"/>
      <c r="B5" s="20"/>
      <c r="C5" s="20"/>
      <c r="D5" s="20"/>
      <c r="E5" s="20"/>
      <c r="F5" s="20"/>
    </row>
    <row r="6" ht="24" customHeight="true" spans="1:6">
      <c r="A6" s="21" t="s">
        <v>33</v>
      </c>
      <c r="B6" s="21"/>
      <c r="C6" s="21"/>
      <c r="D6" s="21" t="s">
        <v>135</v>
      </c>
      <c r="E6" s="21"/>
      <c r="F6" s="21"/>
    </row>
    <row r="7" ht="24" customHeight="true" spans="1:6">
      <c r="A7" s="21" t="s">
        <v>136</v>
      </c>
      <c r="B7" s="21"/>
      <c r="C7" s="21" t="s">
        <v>137</v>
      </c>
      <c r="D7" s="22" t="s">
        <v>35</v>
      </c>
      <c r="E7" s="22" t="s">
        <v>38</v>
      </c>
      <c r="F7" s="22" t="s">
        <v>39</v>
      </c>
    </row>
    <row r="8" ht="24" customHeight="true" spans="1:6">
      <c r="A8" s="21" t="s">
        <v>64</v>
      </c>
      <c r="B8" s="21" t="s">
        <v>65</v>
      </c>
      <c r="C8" s="21"/>
      <c r="D8" s="22"/>
      <c r="E8" s="22"/>
      <c r="F8" s="22"/>
    </row>
    <row r="9" hidden="true" customHeight="true" spans="1:6">
      <c r="A9" s="20" t="s">
        <v>68</v>
      </c>
      <c r="B9" s="20"/>
      <c r="C9" s="20"/>
      <c r="D9" s="23"/>
      <c r="E9" s="23" t="s">
        <v>68</v>
      </c>
      <c r="F9" s="23" t="s">
        <v>68</v>
      </c>
    </row>
    <row r="10" ht="24" customHeight="true" spans="1:6">
      <c r="A10" s="24" t="s">
        <v>138</v>
      </c>
      <c r="B10" s="24" t="s">
        <v>68</v>
      </c>
      <c r="C10" s="25" t="s">
        <v>139</v>
      </c>
      <c r="D10" s="19">
        <f ca="1" t="shared" ref="D10:D37" si="0">SUM(E10,F10)</f>
        <v>7234536</v>
      </c>
      <c r="E10" s="19">
        <v>7234536</v>
      </c>
      <c r="F10" s="19">
        <v>0</v>
      </c>
    </row>
    <row r="11" ht="24" customHeight="true" spans="1:6">
      <c r="A11" s="24" t="s">
        <v>138</v>
      </c>
      <c r="B11" s="24" t="s">
        <v>72</v>
      </c>
      <c r="C11" s="25" t="s">
        <v>140</v>
      </c>
      <c r="D11" s="19">
        <f ca="1" t="shared" si="0"/>
        <v>811000</v>
      </c>
      <c r="E11" s="19">
        <v>811000</v>
      </c>
      <c r="F11" s="19">
        <v>0</v>
      </c>
    </row>
    <row r="12" ht="24" customHeight="true" spans="1:6">
      <c r="A12" s="24" t="s">
        <v>138</v>
      </c>
      <c r="B12" s="24" t="s">
        <v>88</v>
      </c>
      <c r="C12" s="25" t="s">
        <v>141</v>
      </c>
      <c r="D12" s="19">
        <f ca="1" t="shared" si="0"/>
        <v>2431200</v>
      </c>
      <c r="E12" s="19">
        <v>2431200</v>
      </c>
      <c r="F12" s="19">
        <v>0</v>
      </c>
    </row>
    <row r="13" ht="24" customHeight="true" spans="1:6">
      <c r="A13" s="24" t="s">
        <v>138</v>
      </c>
      <c r="B13" s="24" t="s">
        <v>86</v>
      </c>
      <c r="C13" s="25" t="s">
        <v>142</v>
      </c>
      <c r="D13" s="19">
        <f ca="1" t="shared" si="0"/>
        <v>1837200</v>
      </c>
      <c r="E13" s="19">
        <v>1837200</v>
      </c>
      <c r="F13" s="19">
        <v>0</v>
      </c>
    </row>
    <row r="14" ht="24" customHeight="true" spans="1:6">
      <c r="A14" s="24" t="s">
        <v>138</v>
      </c>
      <c r="B14" s="24" t="s">
        <v>143</v>
      </c>
      <c r="C14" s="25" t="s">
        <v>144</v>
      </c>
      <c r="D14" s="19">
        <f ca="1" t="shared" si="0"/>
        <v>524448</v>
      </c>
      <c r="E14" s="19">
        <v>524448</v>
      </c>
      <c r="F14" s="19">
        <v>0</v>
      </c>
    </row>
    <row r="15" ht="24" customHeight="true" spans="1:6">
      <c r="A15" s="24" t="s">
        <v>138</v>
      </c>
      <c r="B15" s="24" t="s">
        <v>145</v>
      </c>
      <c r="C15" s="25" t="s">
        <v>146</v>
      </c>
      <c r="D15" s="19">
        <f ca="1" t="shared" si="0"/>
        <v>262224</v>
      </c>
      <c r="E15" s="19">
        <v>262224</v>
      </c>
      <c r="F15" s="19">
        <v>0</v>
      </c>
    </row>
    <row r="16" ht="24" customHeight="true" spans="1:6">
      <c r="A16" s="24" t="s">
        <v>138</v>
      </c>
      <c r="B16" s="24" t="s">
        <v>147</v>
      </c>
      <c r="C16" s="25" t="s">
        <v>148</v>
      </c>
      <c r="D16" s="19">
        <f ca="1" t="shared" si="0"/>
        <v>215820</v>
      </c>
      <c r="E16" s="19">
        <v>215820</v>
      </c>
      <c r="F16" s="19">
        <v>0</v>
      </c>
    </row>
    <row r="17" ht="24" customHeight="true" spans="1:6">
      <c r="A17" s="24" t="s">
        <v>138</v>
      </c>
      <c r="B17" s="24" t="s">
        <v>149</v>
      </c>
      <c r="C17" s="25" t="s">
        <v>150</v>
      </c>
      <c r="D17" s="19">
        <f ca="1" t="shared" si="0"/>
        <v>5244</v>
      </c>
      <c r="E17" s="19">
        <v>5244</v>
      </c>
      <c r="F17" s="19">
        <v>0</v>
      </c>
    </row>
    <row r="18" ht="24" customHeight="true" spans="1:6">
      <c r="A18" s="24" t="s">
        <v>138</v>
      </c>
      <c r="B18" s="24" t="s">
        <v>151</v>
      </c>
      <c r="C18" s="25" t="s">
        <v>109</v>
      </c>
      <c r="D18" s="19">
        <f ca="1" t="shared" si="0"/>
        <v>645600</v>
      </c>
      <c r="E18" s="19">
        <v>645600</v>
      </c>
      <c r="F18" s="19">
        <v>0</v>
      </c>
    </row>
    <row r="19" ht="24" customHeight="true" spans="1:6">
      <c r="A19" s="24" t="s">
        <v>138</v>
      </c>
      <c r="B19" s="24" t="s">
        <v>77</v>
      </c>
      <c r="C19" s="25" t="s">
        <v>152</v>
      </c>
      <c r="D19" s="19">
        <f ca="1" t="shared" si="0"/>
        <v>501800</v>
      </c>
      <c r="E19" s="19">
        <v>501800</v>
      </c>
      <c r="F19" s="19">
        <v>0</v>
      </c>
    </row>
    <row r="20" ht="24" customHeight="true" spans="1:6">
      <c r="A20" s="24" t="s">
        <v>153</v>
      </c>
      <c r="B20" s="24" t="s">
        <v>68</v>
      </c>
      <c r="C20" s="25" t="s">
        <v>154</v>
      </c>
      <c r="D20" s="19">
        <f ca="1" t="shared" si="0"/>
        <v>1000156</v>
      </c>
      <c r="E20" s="19">
        <v>0</v>
      </c>
      <c r="F20" s="19">
        <v>1000156</v>
      </c>
    </row>
    <row r="21" ht="24" customHeight="true" spans="1:6">
      <c r="A21" s="24" t="s">
        <v>153</v>
      </c>
      <c r="B21" s="24" t="s">
        <v>72</v>
      </c>
      <c r="C21" s="25" t="s">
        <v>155</v>
      </c>
      <c r="D21" s="19">
        <f ca="1" t="shared" si="0"/>
        <v>129440</v>
      </c>
      <c r="E21" s="19">
        <v>0</v>
      </c>
      <c r="F21" s="19">
        <v>129440</v>
      </c>
    </row>
    <row r="22" ht="24" customHeight="true" spans="1:6">
      <c r="A22" s="24" t="s">
        <v>153</v>
      </c>
      <c r="B22" s="24" t="s">
        <v>86</v>
      </c>
      <c r="C22" s="25" t="s">
        <v>156</v>
      </c>
      <c r="D22" s="19">
        <f ca="1" t="shared" si="0"/>
        <v>50000</v>
      </c>
      <c r="E22" s="19">
        <v>0</v>
      </c>
      <c r="F22" s="19">
        <v>50000</v>
      </c>
    </row>
    <row r="23" ht="24" customHeight="true" spans="1:6">
      <c r="A23" s="24" t="s">
        <v>153</v>
      </c>
      <c r="B23" s="24" t="s">
        <v>99</v>
      </c>
      <c r="C23" s="25" t="s">
        <v>157</v>
      </c>
      <c r="D23" s="19">
        <f ca="1" t="shared" si="0"/>
        <v>1000</v>
      </c>
      <c r="E23" s="19">
        <v>0</v>
      </c>
      <c r="F23" s="19">
        <v>1000</v>
      </c>
    </row>
    <row r="24" ht="24" customHeight="true" spans="1:6">
      <c r="A24" s="24" t="s">
        <v>153</v>
      </c>
      <c r="B24" s="24" t="s">
        <v>158</v>
      </c>
      <c r="C24" s="25" t="s">
        <v>159</v>
      </c>
      <c r="D24" s="19">
        <f ca="1" t="shared" si="0"/>
        <v>40000</v>
      </c>
      <c r="E24" s="19">
        <v>0</v>
      </c>
      <c r="F24" s="19">
        <v>40000</v>
      </c>
    </row>
    <row r="25" ht="24" customHeight="true" spans="1:6">
      <c r="A25" s="24" t="s">
        <v>153</v>
      </c>
      <c r="B25" s="24" t="s">
        <v>81</v>
      </c>
      <c r="C25" s="25" t="s">
        <v>160</v>
      </c>
      <c r="D25" s="19">
        <f ca="1" t="shared" si="0"/>
        <v>50000</v>
      </c>
      <c r="E25" s="19">
        <v>0</v>
      </c>
      <c r="F25" s="19">
        <v>50000</v>
      </c>
    </row>
    <row r="26" ht="24" customHeight="true" spans="1:6">
      <c r="A26" s="24" t="s">
        <v>153</v>
      </c>
      <c r="B26" s="24" t="s">
        <v>149</v>
      </c>
      <c r="C26" s="25" t="s">
        <v>161</v>
      </c>
      <c r="D26" s="19">
        <f ca="1" t="shared" si="0"/>
        <v>55000</v>
      </c>
      <c r="E26" s="19">
        <v>0</v>
      </c>
      <c r="F26" s="19">
        <v>55000</v>
      </c>
    </row>
    <row r="27" ht="24" customHeight="true" spans="1:6">
      <c r="A27" s="24" t="s">
        <v>153</v>
      </c>
      <c r="B27" s="24" t="s">
        <v>151</v>
      </c>
      <c r="C27" s="25" t="s">
        <v>162</v>
      </c>
      <c r="D27" s="19">
        <f ca="1" t="shared" si="0"/>
        <v>80000</v>
      </c>
      <c r="E27" s="19">
        <v>0</v>
      </c>
      <c r="F27" s="19">
        <v>80000</v>
      </c>
    </row>
    <row r="28" ht="24" customHeight="true" spans="1:6">
      <c r="A28" s="24" t="s">
        <v>153</v>
      </c>
      <c r="B28" s="24" t="s">
        <v>163</v>
      </c>
      <c r="C28" s="25" t="s">
        <v>164</v>
      </c>
      <c r="D28" s="19">
        <f ca="1" t="shared" si="0"/>
        <v>40000</v>
      </c>
      <c r="E28" s="19">
        <v>0</v>
      </c>
      <c r="F28" s="19">
        <v>40000</v>
      </c>
    </row>
    <row r="29" ht="24" customHeight="true" spans="1:6">
      <c r="A29" s="24" t="s">
        <v>153</v>
      </c>
      <c r="B29" s="24" t="s">
        <v>165</v>
      </c>
      <c r="C29" s="25" t="s">
        <v>166</v>
      </c>
      <c r="D29" s="19">
        <f ca="1" t="shared" si="0"/>
        <v>40000</v>
      </c>
      <c r="E29" s="19">
        <v>0</v>
      </c>
      <c r="F29" s="19">
        <v>40000</v>
      </c>
    </row>
    <row r="30" ht="24" customHeight="true" spans="1:6">
      <c r="A30" s="24" t="s">
        <v>153</v>
      </c>
      <c r="B30" s="24" t="s">
        <v>167</v>
      </c>
      <c r="C30" s="25" t="s">
        <v>168</v>
      </c>
      <c r="D30" s="19">
        <f ca="1" t="shared" si="0"/>
        <v>50000</v>
      </c>
      <c r="E30" s="19">
        <v>0</v>
      </c>
      <c r="F30" s="19">
        <v>50000</v>
      </c>
    </row>
    <row r="31" ht="24" customHeight="true" spans="1:6">
      <c r="A31" s="24" t="s">
        <v>153</v>
      </c>
      <c r="B31" s="24" t="s">
        <v>169</v>
      </c>
      <c r="C31" s="25" t="s">
        <v>170</v>
      </c>
      <c r="D31" s="19">
        <f ca="1" t="shared" si="0"/>
        <v>78556</v>
      </c>
      <c r="E31" s="19">
        <v>0</v>
      </c>
      <c r="F31" s="19">
        <v>78556</v>
      </c>
    </row>
    <row r="32" ht="24" customHeight="true" spans="1:6">
      <c r="A32" s="24" t="s">
        <v>153</v>
      </c>
      <c r="B32" s="24" t="s">
        <v>171</v>
      </c>
      <c r="C32" s="25" t="s">
        <v>172</v>
      </c>
      <c r="D32" s="19">
        <f ca="1" t="shared" si="0"/>
        <v>159860</v>
      </c>
      <c r="E32" s="19">
        <v>0</v>
      </c>
      <c r="F32" s="19">
        <v>159860</v>
      </c>
    </row>
    <row r="33" ht="24" customHeight="true" spans="1:6">
      <c r="A33" s="24" t="s">
        <v>153</v>
      </c>
      <c r="B33" s="24" t="s">
        <v>173</v>
      </c>
      <c r="C33" s="25" t="s">
        <v>174</v>
      </c>
      <c r="D33" s="19">
        <f ca="1" t="shared" si="0"/>
        <v>210200</v>
      </c>
      <c r="E33" s="19">
        <v>0</v>
      </c>
      <c r="F33" s="19">
        <v>210200</v>
      </c>
    </row>
    <row r="34" ht="24" customHeight="true" spans="1:6">
      <c r="A34" s="24" t="s">
        <v>153</v>
      </c>
      <c r="B34" s="24" t="s">
        <v>77</v>
      </c>
      <c r="C34" s="25" t="s">
        <v>175</v>
      </c>
      <c r="D34" s="19">
        <f ca="1" t="shared" si="0"/>
        <v>16100</v>
      </c>
      <c r="E34" s="19">
        <v>0</v>
      </c>
      <c r="F34" s="19">
        <v>16100</v>
      </c>
    </row>
    <row r="35" ht="24" customHeight="true" spans="1:6">
      <c r="A35" s="24" t="s">
        <v>176</v>
      </c>
      <c r="B35" s="24" t="s">
        <v>68</v>
      </c>
      <c r="C35" s="25" t="s">
        <v>177</v>
      </c>
      <c r="D35" s="19">
        <f ca="1" t="shared" si="0"/>
        <v>473400</v>
      </c>
      <c r="E35" s="19">
        <v>473400</v>
      </c>
      <c r="F35" s="19">
        <v>0</v>
      </c>
    </row>
    <row r="36" ht="24" customHeight="true" spans="1:6">
      <c r="A36" s="24" t="s">
        <v>176</v>
      </c>
      <c r="B36" s="24" t="s">
        <v>88</v>
      </c>
      <c r="C36" s="25" t="s">
        <v>178</v>
      </c>
      <c r="D36" s="19">
        <f ca="1" t="shared" si="0"/>
        <v>473400</v>
      </c>
      <c r="E36" s="19">
        <v>473400</v>
      </c>
      <c r="F36" s="19">
        <v>0</v>
      </c>
    </row>
    <row r="37" ht="24" customHeight="true" spans="1:6">
      <c r="A37" s="26" t="s">
        <v>35</v>
      </c>
      <c r="B37" s="26"/>
      <c r="C37" s="26"/>
      <c r="D37" s="27">
        <f ca="1" t="shared" si="0"/>
        <v>8708092</v>
      </c>
      <c r="E37" s="27">
        <v>7707936</v>
      </c>
      <c r="F37" s="27">
        <v>1000156</v>
      </c>
    </row>
  </sheetData>
  <mergeCells count="10">
    <mergeCell ref="A2:F2"/>
    <mergeCell ref="A4:E4"/>
    <mergeCell ref="A6:C6"/>
    <mergeCell ref="D6:F6"/>
    <mergeCell ref="A7:B7"/>
    <mergeCell ref="A37:C37"/>
    <mergeCell ref="C7:C8"/>
    <mergeCell ref="D7:D8"/>
    <mergeCell ref="E7:E8"/>
    <mergeCell ref="F7:F8"/>
  </mergeCells>
  <pageMargins left="0.790972222222222" right="0.790972222222222" top="0.790972222222222" bottom="0.790972222222222" header="0.298611111111111" footer="0.298611111111111"/>
  <pageSetup paperSize="9" scale="78" orientation="portrait"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F24" sqref="F24"/>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4" t="s">
        <v>179</v>
      </c>
      <c r="H1" s="15" t="s">
        <v>179</v>
      </c>
    </row>
    <row r="2" ht="22.5" customHeight="true" spans="1:8">
      <c r="A2" s="1" t="s">
        <v>180</v>
      </c>
      <c r="B2" s="1"/>
      <c r="C2" s="1"/>
      <c r="D2" s="1"/>
      <c r="E2" s="1"/>
      <c r="F2" s="1"/>
      <c r="G2" s="1"/>
      <c r="H2" s="1"/>
    </row>
    <row r="4" ht="24" customHeight="true" spans="1:8">
      <c r="A4" s="2" t="s">
        <v>29</v>
      </c>
      <c r="B4" s="2"/>
      <c r="C4" s="2"/>
      <c r="D4" s="2"/>
      <c r="E4" s="2"/>
      <c r="F4" s="2"/>
      <c r="G4" s="16" t="s">
        <v>181</v>
      </c>
      <c r="H4" s="15" t="s">
        <v>182</v>
      </c>
    </row>
    <row r="6" ht="24" customHeight="true" spans="1:8">
      <c r="A6" s="4" t="s">
        <v>183</v>
      </c>
      <c r="B6" s="4"/>
      <c r="C6" s="4"/>
      <c r="D6" s="4"/>
      <c r="E6" s="4"/>
      <c r="F6" s="4"/>
      <c r="G6" s="5" t="s">
        <v>184</v>
      </c>
      <c r="H6" s="17" t="s">
        <v>185</v>
      </c>
    </row>
    <row r="7" ht="24" customHeight="true" spans="1:8">
      <c r="A7" s="5" t="s">
        <v>35</v>
      </c>
      <c r="B7" s="5" t="s">
        <v>186</v>
      </c>
      <c r="C7" s="5" t="s">
        <v>168</v>
      </c>
      <c r="D7" s="6" t="s">
        <v>187</v>
      </c>
      <c r="E7" s="6"/>
      <c r="F7" s="6"/>
      <c r="G7" s="5"/>
      <c r="H7" s="17"/>
    </row>
    <row r="8" ht="24" customHeight="true" spans="1:8">
      <c r="A8" s="5"/>
      <c r="B8" s="5"/>
      <c r="C8" s="5"/>
      <c r="D8" s="7" t="s">
        <v>188</v>
      </c>
      <c r="E8" s="7" t="s">
        <v>189</v>
      </c>
      <c r="F8" s="7" t="s">
        <v>190</v>
      </c>
      <c r="G8" s="5"/>
      <c r="H8" s="17"/>
    </row>
    <row r="9" hidden="true" customHeight="true" spans="1:8">
      <c r="A9" s="8">
        <f ca="1">SUM(B9,C9,D9)</f>
        <v>105000</v>
      </c>
      <c r="B9" s="9">
        <f ca="1">SUM(B10:B10)</f>
        <v>55000</v>
      </c>
      <c r="C9" s="9">
        <f ca="1">SUM(C10:C10)</f>
        <v>50000</v>
      </c>
      <c r="D9" s="8">
        <f ca="1">SUM(E9,F9)</f>
        <v>0</v>
      </c>
      <c r="E9" s="8">
        <f ca="1">SUM(E10:E10)</f>
        <v>0</v>
      </c>
      <c r="F9" s="8">
        <f ca="1">SUM(F10:F10)</f>
        <v>0</v>
      </c>
      <c r="G9" s="8">
        <f ca="1">SUM(G10:G10,H10:H10)</f>
        <v>1000256.0156</v>
      </c>
      <c r="H9" s="18"/>
    </row>
    <row r="10" ht="24" customHeight="true" spans="1:8">
      <c r="A10" s="10">
        <f ca="1">SUM(B10,C10,D10)</f>
        <v>105000</v>
      </c>
      <c r="B10" s="11">
        <v>55000</v>
      </c>
      <c r="C10" s="11">
        <v>50000</v>
      </c>
      <c r="D10" s="12">
        <v>0</v>
      </c>
      <c r="E10" s="12">
        <v>0</v>
      </c>
      <c r="F10" s="12">
        <v>0</v>
      </c>
      <c r="G10" s="11">
        <v>100.0156</v>
      </c>
      <c r="H10" s="19">
        <v>1000156</v>
      </c>
    </row>
    <row r="13" ht="24" customHeight="true" spans="1:1">
      <c r="A13" s="13" t="s">
        <v>68</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8" sqref="A8"/>
    </sheetView>
  </sheetViews>
  <sheetFormatPr defaultColWidth="9" defaultRowHeight="12.75" outlineLevelRow="2"/>
  <cols>
    <col min="1" max="1" width="146.142857142857" customWidth="true"/>
  </cols>
  <sheetData>
    <row r="1" ht="31.5" customHeight="true" spans="1:1">
      <c r="A1" s="1" t="s">
        <v>191</v>
      </c>
    </row>
    <row r="2" ht="24" customHeight="true" spans="1:1">
      <c r="A2" s="2"/>
    </row>
    <row r="3" ht="321" customHeight="true" spans="1:1">
      <c r="A3" s="3" t="s">
        <v>192</v>
      </c>
    </row>
  </sheetData>
  <sheetProtection password="CC3D" sheet="1"/>
  <pageMargins left="0.790972222222222" right="0.790972222222222" top="0.790972222222222" bottom="0.790972222222222" header="0.298611111111111" footer="0.298611111111111"/>
  <pageSetup paperSize="9" scale="98"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G5" sqref="G5"/>
    </sheetView>
  </sheetViews>
  <sheetFormatPr defaultColWidth="9" defaultRowHeight="12.75"/>
  <cols>
    <col min="1" max="1" width="137.714285714286" customWidth="true"/>
  </cols>
  <sheetData>
    <row r="1" ht="29.25" customHeight="true" spans="1:1">
      <c r="A1" s="56" t="s">
        <v>2</v>
      </c>
    </row>
    <row r="2" ht="22.5" customHeight="true" spans="1:1">
      <c r="A2" s="57"/>
    </row>
    <row r="3" ht="22.5" customHeight="true" spans="1:1">
      <c r="A3" s="57"/>
    </row>
    <row r="4" ht="18.75" customHeight="true" spans="1:1">
      <c r="A4" s="58" t="s">
        <v>3</v>
      </c>
    </row>
    <row r="5" ht="18.75" customHeight="true" spans="1:1">
      <c r="A5" s="59" t="s">
        <v>4</v>
      </c>
    </row>
    <row r="6" ht="18.75" customHeight="true" spans="1:1">
      <c r="A6" s="59" t="s">
        <v>5</v>
      </c>
    </row>
    <row r="7" ht="18.75" customHeight="true" spans="1:1">
      <c r="A7" s="59" t="s">
        <v>6</v>
      </c>
    </row>
    <row r="8" ht="18.75" customHeight="true" spans="1:1">
      <c r="A8" s="59" t="s">
        <v>7</v>
      </c>
    </row>
    <row r="9" ht="18.75" customHeight="true" spans="1:1">
      <c r="A9" s="60" t="s">
        <v>8</v>
      </c>
    </row>
    <row r="10" ht="18.75" customHeight="true" spans="1:1">
      <c r="A10" s="60" t="s">
        <v>9</v>
      </c>
    </row>
    <row r="11" ht="18.75" customHeight="true" spans="1:1">
      <c r="A11" s="60" t="s">
        <v>10</v>
      </c>
    </row>
    <row r="12" ht="18.75" customHeight="true" spans="1:1">
      <c r="A12" s="60" t="s">
        <v>11</v>
      </c>
    </row>
    <row r="13" ht="18.75" customHeight="true" spans="1:1">
      <c r="A13" s="60" t="s">
        <v>12</v>
      </c>
    </row>
    <row r="14" ht="18.75" customHeight="true" spans="1:1">
      <c r="A14" s="60" t="s">
        <v>13</v>
      </c>
    </row>
    <row r="15" ht="18.75" customHeight="true" spans="1:1">
      <c r="A15" s="60" t="s">
        <v>14</v>
      </c>
    </row>
    <row r="16" ht="18.75" customHeight="true" spans="1:1">
      <c r="A16" s="60" t="s">
        <v>15</v>
      </c>
    </row>
    <row r="17" ht="18.75" customHeight="true" spans="1:1">
      <c r="A17" s="60" t="s">
        <v>16</v>
      </c>
    </row>
    <row r="18" ht="18.75" customHeight="true" spans="1:1">
      <c r="A18" s="60" t="s">
        <v>17</v>
      </c>
    </row>
    <row r="19" ht="18.75" customHeight="true" spans="1:1">
      <c r="A19" s="61"/>
    </row>
    <row r="20" ht="21" customHeight="true" spans="1:1">
      <c r="A20" s="61"/>
    </row>
    <row r="21" hidden="true" customHeight="true" spans="1:1">
      <c r="A21" s="61" t="s">
        <v>18</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8"/>
  <sheetViews>
    <sheetView topLeftCell="A2" workbookViewId="0">
      <selection activeCell="A3" sqref="A3:A8"/>
    </sheetView>
  </sheetViews>
  <sheetFormatPr defaultColWidth="9" defaultRowHeight="12.75" outlineLevelRow="7"/>
  <cols>
    <col min="1" max="1" width="199.428571428571" customWidth="true"/>
  </cols>
  <sheetData>
    <row r="1" ht="37.5" customHeight="true" spans="1:1">
      <c r="A1" s="52" t="s">
        <v>19</v>
      </c>
    </row>
    <row r="3" ht="409" customHeight="true" spans="1:1">
      <c r="A3" s="55" t="s">
        <v>20</v>
      </c>
    </row>
    <row r="4" spans="1:1">
      <c r="A4" s="55"/>
    </row>
    <row r="5" spans="1:1">
      <c r="A5" s="55"/>
    </row>
    <row r="6" spans="1:1">
      <c r="A6" s="55"/>
    </row>
    <row r="7" spans="1:1">
      <c r="A7" s="55"/>
    </row>
    <row r="8" spans="1:1">
      <c r="A8" s="55"/>
    </row>
  </sheetData>
  <mergeCells count="1">
    <mergeCell ref="A3:A8"/>
  </mergeCells>
  <pageMargins left="0.790972222222222" right="0.790972222222222" top="0.790972222222222" bottom="0.790972222222222" header="0.298611111111111" footer="0.298611111111111"/>
  <pageSetup paperSize="9" scale="72"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3" sqref="A3:B3"/>
    </sheetView>
  </sheetViews>
  <sheetFormatPr defaultColWidth="9" defaultRowHeight="12.75" outlineLevelRow="2" outlineLevelCol="1"/>
  <cols>
    <col min="1" max="2" width="70.7142857142857" customWidth="true"/>
  </cols>
  <sheetData>
    <row r="1" ht="37.5" customHeight="true" spans="1:2">
      <c r="A1" s="52" t="s">
        <v>21</v>
      </c>
      <c r="B1" s="53"/>
    </row>
    <row r="2" ht="24" customHeight="true" spans="2:2">
      <c r="B2" s="2"/>
    </row>
    <row r="3" ht="402" customHeight="true" spans="1:2">
      <c r="A3" s="54" t="s">
        <v>22</v>
      </c>
      <c r="B3" s="54"/>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1" sqref="A1"/>
    </sheetView>
  </sheetViews>
  <sheetFormatPr defaultColWidth="9" defaultRowHeight="12.75" outlineLevelRow="2"/>
  <cols>
    <col min="1" max="1" width="146.714285714286" customWidth="true"/>
  </cols>
  <sheetData>
    <row r="1" ht="31.5" customHeight="true" spans="1:1">
      <c r="A1" s="1" t="s">
        <v>23</v>
      </c>
    </row>
    <row r="2" ht="24" customHeight="true" spans="1:1">
      <c r="A2" s="2"/>
    </row>
    <row r="3" ht="402" customHeight="true" spans="1:1">
      <c r="A3" s="3" t="s">
        <v>24</v>
      </c>
    </row>
  </sheetData>
  <sheetProtection password="CC3D" sheet="1"/>
  <pageMargins left="0.790972222222222" right="0.790972222222222" top="0.790972222222222" bottom="0.790972222222222" header="0.298611111111111" footer="0.298611111111111"/>
  <pageSetup paperSize="9" scale="98"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C3" sqref="C3"/>
    </sheetView>
  </sheetViews>
  <sheetFormatPr defaultColWidth="9" defaultRowHeight="12.75" outlineLevelRow="2"/>
  <cols>
    <col min="1" max="1" width="146.428571428571" customWidth="true"/>
  </cols>
  <sheetData>
    <row r="1" ht="24" customHeight="true" spans="1:1">
      <c r="A1" s="50" t="s">
        <v>25</v>
      </c>
    </row>
    <row r="2" ht="24" customHeight="true" spans="1:1">
      <c r="A2" s="2"/>
    </row>
    <row r="3" ht="351" customHeight="true" spans="1:1">
      <c r="A3" s="51" t="s">
        <v>26</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1"/>
  <sheetViews>
    <sheetView topLeftCell="A4" workbookViewId="0">
      <selection activeCell="D16" sqref="D16"/>
    </sheetView>
  </sheetViews>
  <sheetFormatPr defaultColWidth="9" defaultRowHeight="12.75" outlineLevelCol="6"/>
  <cols>
    <col min="1" max="1" width="33" style="35" customWidth="true"/>
    <col min="2" max="2" width="18.8571428571429" style="35" customWidth="true"/>
    <col min="3" max="3" width="31.2857142857143" style="35" customWidth="true"/>
    <col min="4" max="4" width="19.8571428571429" style="35" customWidth="true"/>
    <col min="5" max="5" width="19.4285714285714" style="35" customWidth="true"/>
    <col min="6" max="6" width="18.8571428571429" style="35" customWidth="true"/>
    <col min="7" max="7" width="20.1428571428571" style="35" customWidth="true"/>
    <col min="8" max="16384" width="9" style="35"/>
  </cols>
  <sheetData>
    <row r="1" ht="18" customHeight="true" spans="1:7">
      <c r="A1" s="36"/>
      <c r="B1" s="36"/>
      <c r="C1" s="36"/>
      <c r="D1" s="36"/>
      <c r="E1" s="36"/>
      <c r="F1" s="36"/>
      <c r="G1" s="46" t="s">
        <v>27</v>
      </c>
    </row>
    <row r="2" ht="24" customHeight="true" spans="1:7">
      <c r="A2" s="37" t="s">
        <v>28</v>
      </c>
      <c r="B2" s="37"/>
      <c r="C2" s="37"/>
      <c r="D2" s="37"/>
      <c r="E2" s="37"/>
      <c r="F2" s="37"/>
      <c r="G2" s="37"/>
    </row>
    <row r="3" ht="7.5" customHeight="true" spans="1:6">
      <c r="A3" s="36"/>
      <c r="B3" s="36"/>
      <c r="C3" s="36"/>
      <c r="D3" s="36"/>
      <c r="E3" s="36"/>
      <c r="F3" s="36"/>
    </row>
    <row r="4" ht="24" customHeight="true" spans="1:7">
      <c r="A4" s="38" t="s">
        <v>29</v>
      </c>
      <c r="B4" s="38"/>
      <c r="C4" s="38"/>
      <c r="D4" s="38"/>
      <c r="E4" s="38"/>
      <c r="F4" s="38"/>
      <c r="G4" s="46" t="s">
        <v>30</v>
      </c>
    </row>
    <row r="5" ht="7.5" customHeight="true" spans="1:6">
      <c r="A5" s="36"/>
      <c r="B5" s="36"/>
      <c r="C5" s="36"/>
      <c r="D5" s="36"/>
      <c r="E5" s="36"/>
      <c r="F5" s="36"/>
    </row>
    <row r="6" ht="24" customHeight="true" spans="1:7">
      <c r="A6" s="39" t="s">
        <v>31</v>
      </c>
      <c r="B6" s="39"/>
      <c r="C6" s="39" t="s">
        <v>32</v>
      </c>
      <c r="D6" s="39"/>
      <c r="E6" s="39"/>
      <c r="F6" s="39"/>
      <c r="G6" s="39"/>
    </row>
    <row r="7" ht="24" customHeight="true" spans="1:7">
      <c r="A7" s="47" t="s">
        <v>33</v>
      </c>
      <c r="B7" s="47" t="s">
        <v>34</v>
      </c>
      <c r="C7" s="40" t="s">
        <v>33</v>
      </c>
      <c r="D7" s="39" t="s">
        <v>34</v>
      </c>
      <c r="E7" s="39"/>
      <c r="F7" s="39"/>
      <c r="G7" s="39"/>
    </row>
    <row r="8" ht="24" customHeight="true" spans="1:7">
      <c r="A8" s="47"/>
      <c r="B8" s="47"/>
      <c r="C8" s="40"/>
      <c r="D8" s="40" t="s">
        <v>35</v>
      </c>
      <c r="E8" s="39" t="s">
        <v>36</v>
      </c>
      <c r="F8" s="39"/>
      <c r="G8" s="39" t="s">
        <v>37</v>
      </c>
    </row>
    <row r="9" ht="24" customHeight="true" spans="1:7">
      <c r="A9" s="47"/>
      <c r="B9" s="47"/>
      <c r="C9" s="40"/>
      <c r="D9" s="40"/>
      <c r="E9" s="39" t="s">
        <v>38</v>
      </c>
      <c r="F9" s="39" t="s">
        <v>39</v>
      </c>
      <c r="G9" s="39"/>
    </row>
    <row r="10" ht="24" customHeight="true" spans="1:7">
      <c r="A10" s="43" t="s">
        <v>40</v>
      </c>
      <c r="B10" s="19">
        <v>628249815.36</v>
      </c>
      <c r="C10" s="43" t="s">
        <v>41</v>
      </c>
      <c r="D10" s="19">
        <f ca="1" t="shared" ref="D10:D16" si="0">SUM(E10,F10,G10)</f>
        <v>1358272</v>
      </c>
      <c r="E10" s="19">
        <v>1260072</v>
      </c>
      <c r="F10" s="19">
        <v>98200</v>
      </c>
      <c r="G10" s="19">
        <v>0</v>
      </c>
    </row>
    <row r="11" ht="24" customHeight="true" spans="1:7">
      <c r="A11" s="43" t="s">
        <v>42</v>
      </c>
      <c r="B11" s="19">
        <v>444063280.36</v>
      </c>
      <c r="C11" s="43" t="s">
        <v>43</v>
      </c>
      <c r="D11" s="19">
        <f ca="1" t="shared" si="0"/>
        <v>215820</v>
      </c>
      <c r="E11" s="19">
        <v>215820</v>
      </c>
      <c r="F11" s="19">
        <v>0</v>
      </c>
      <c r="G11" s="19">
        <v>0</v>
      </c>
    </row>
    <row r="12" ht="24" customHeight="true" spans="1:7">
      <c r="A12" s="43" t="s">
        <v>44</v>
      </c>
      <c r="B12" s="19">
        <v>184186535</v>
      </c>
      <c r="C12" s="43" t="s">
        <v>45</v>
      </c>
      <c r="D12" s="19">
        <f ca="1" t="shared" si="0"/>
        <v>31983539.4</v>
      </c>
      <c r="E12" s="19">
        <v>0</v>
      </c>
      <c r="F12" s="19">
        <v>0</v>
      </c>
      <c r="G12" s="19">
        <v>31983539.4</v>
      </c>
    </row>
    <row r="13" ht="24" customHeight="true" spans="1:7">
      <c r="A13" s="43" t="s">
        <v>46</v>
      </c>
      <c r="B13" s="19">
        <v>0</v>
      </c>
      <c r="C13" s="43" t="s">
        <v>47</v>
      </c>
      <c r="D13" s="19">
        <f ca="1" t="shared" si="0"/>
        <v>184186535</v>
      </c>
      <c r="E13" s="19">
        <v>0</v>
      </c>
      <c r="F13" s="19">
        <v>0</v>
      </c>
      <c r="G13" s="19">
        <v>184186535</v>
      </c>
    </row>
    <row r="14" ht="24" customHeight="true" spans="1:7">
      <c r="A14" s="43" t="s">
        <v>48</v>
      </c>
      <c r="B14" s="19">
        <v>0</v>
      </c>
      <c r="C14" s="43" t="s">
        <v>49</v>
      </c>
      <c r="D14" s="19">
        <f ca="1" t="shared" si="0"/>
        <v>408838048.96</v>
      </c>
      <c r="E14" s="19">
        <v>4564444</v>
      </c>
      <c r="F14" s="19">
        <v>901956</v>
      </c>
      <c r="G14" s="19">
        <v>403371648.96</v>
      </c>
    </row>
    <row r="15" ht="24" customHeight="true" spans="1:7">
      <c r="A15" s="43" t="s">
        <v>50</v>
      </c>
      <c r="B15" s="19">
        <v>0</v>
      </c>
      <c r="C15" s="43" t="s">
        <v>51</v>
      </c>
      <c r="D15" s="19">
        <f ca="1" t="shared" si="0"/>
        <v>1667600</v>
      </c>
      <c r="E15" s="19">
        <v>1667600</v>
      </c>
      <c r="F15" s="19">
        <v>0</v>
      </c>
      <c r="G15" s="19">
        <v>0</v>
      </c>
    </row>
    <row r="16" ht="24" customHeight="true" spans="1:7">
      <c r="A16" s="43" t="s">
        <v>52</v>
      </c>
      <c r="B16" s="19">
        <v>0</v>
      </c>
      <c r="C16" s="43"/>
      <c r="D16" s="19"/>
      <c r="E16" s="19"/>
      <c r="F16" s="19"/>
      <c r="G16" s="19"/>
    </row>
    <row r="17" ht="24" customHeight="true" spans="1:7">
      <c r="A17" s="48"/>
      <c r="B17" s="48"/>
      <c r="C17" s="48"/>
      <c r="D17" s="48"/>
      <c r="E17" s="48"/>
      <c r="F17" s="48"/>
      <c r="G17" s="48"/>
    </row>
    <row r="18" ht="24" customHeight="true" spans="1:7">
      <c r="A18" s="48"/>
      <c r="B18" s="48"/>
      <c r="C18" s="48"/>
      <c r="D18" s="48"/>
      <c r="E18" s="48"/>
      <c r="F18" s="48"/>
      <c r="G18" s="48"/>
    </row>
    <row r="19" ht="24" customHeight="true" spans="1:7">
      <c r="A19" s="48"/>
      <c r="B19" s="48"/>
      <c r="C19" s="48"/>
      <c r="D19" s="48"/>
      <c r="E19" s="48"/>
      <c r="F19" s="48"/>
      <c r="G19" s="48"/>
    </row>
    <row r="20" ht="24" customHeight="true" spans="1:7">
      <c r="A20" s="48"/>
      <c r="B20" s="48"/>
      <c r="C20" s="48"/>
      <c r="D20" s="48"/>
      <c r="E20" s="48"/>
      <c r="F20" s="48"/>
      <c r="G20" s="48"/>
    </row>
    <row r="21" ht="24" customHeight="true" spans="1:7">
      <c r="A21" s="49" t="s">
        <v>53</v>
      </c>
      <c r="B21" s="27">
        <v>628249815.36</v>
      </c>
      <c r="C21" s="49" t="s">
        <v>54</v>
      </c>
      <c r="D21" s="27">
        <f ca="1">SUM(E21,F21,G21)</f>
        <v>628249815.36</v>
      </c>
      <c r="E21" s="27">
        <v>7707936</v>
      </c>
      <c r="F21" s="27">
        <v>1000156</v>
      </c>
      <c r="G21" s="27">
        <v>619541723.36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0972222222222" right="0.790972222222222" top="0.790972222222222" bottom="0.790972222222222" header="0.298611111111111" footer="0.298611111111111"/>
  <pageSetup paperSize="9" scale="8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6"/>
  <sheetViews>
    <sheetView topLeftCell="A19" workbookViewId="0">
      <selection activeCell="L24" sqref="L24"/>
    </sheetView>
  </sheetViews>
  <sheetFormatPr defaultColWidth="9" defaultRowHeight="12.75"/>
  <cols>
    <col min="1" max="3" width="5.57142857142857" customWidth="true"/>
    <col min="4" max="4" width="45.1428571428571" customWidth="true"/>
    <col min="5" max="5" width="19.2857142857143" style="35" customWidth="true"/>
    <col min="6" max="6" width="18.7142857142857" style="35" customWidth="true"/>
    <col min="7" max="8" width="15.8571428571429" customWidth="true"/>
    <col min="9" max="9" width="15.4285714285714" customWidth="true"/>
  </cols>
  <sheetData>
    <row r="1" ht="18" customHeight="true" spans="1:9">
      <c r="A1" s="2"/>
      <c r="B1" s="2"/>
      <c r="C1" s="2"/>
      <c r="D1" s="2"/>
      <c r="E1" s="46"/>
      <c r="F1" s="46"/>
      <c r="G1" s="28"/>
      <c r="H1" s="28"/>
      <c r="I1" s="28" t="s">
        <v>55</v>
      </c>
    </row>
    <row r="2" ht="24" customHeight="true" spans="1:9">
      <c r="A2" s="1" t="s">
        <v>56</v>
      </c>
      <c r="B2" s="1"/>
      <c r="C2" s="1"/>
      <c r="D2" s="1"/>
      <c r="E2" s="37"/>
      <c r="F2" s="37"/>
      <c r="G2" s="1"/>
      <c r="H2" s="1"/>
      <c r="I2" s="1"/>
    </row>
    <row r="4" ht="24" customHeight="true" spans="1:9">
      <c r="A4" s="2" t="s">
        <v>29</v>
      </c>
      <c r="B4" s="2"/>
      <c r="C4" s="2"/>
      <c r="D4" s="2"/>
      <c r="E4" s="38"/>
      <c r="F4" s="38"/>
      <c r="G4" s="2"/>
      <c r="H4" s="2"/>
      <c r="I4" s="28" t="s">
        <v>30</v>
      </c>
    </row>
    <row r="6" ht="24" customHeight="true" spans="1:9">
      <c r="A6" s="21" t="s">
        <v>33</v>
      </c>
      <c r="B6" s="21"/>
      <c r="C6" s="21"/>
      <c r="D6" s="21"/>
      <c r="E6" s="39" t="s">
        <v>57</v>
      </c>
      <c r="F6" s="39"/>
      <c r="G6" s="21"/>
      <c r="H6" s="21"/>
      <c r="I6" s="21"/>
    </row>
    <row r="7" ht="24" customHeight="true" spans="1:9">
      <c r="A7" s="29" t="s">
        <v>58</v>
      </c>
      <c r="B7" s="29"/>
      <c r="C7" s="29"/>
      <c r="D7" s="21" t="s">
        <v>59</v>
      </c>
      <c r="E7" s="39" t="s">
        <v>35</v>
      </c>
      <c r="F7" s="47" t="s">
        <v>60</v>
      </c>
      <c r="G7" s="5" t="s">
        <v>61</v>
      </c>
      <c r="H7" s="5" t="s">
        <v>62</v>
      </c>
      <c r="I7" s="21" t="s">
        <v>63</v>
      </c>
    </row>
    <row r="8" ht="24" customHeight="true" spans="1:9">
      <c r="A8" s="21" t="s">
        <v>64</v>
      </c>
      <c r="B8" s="21" t="s">
        <v>65</v>
      </c>
      <c r="C8" s="21" t="s">
        <v>66</v>
      </c>
      <c r="D8" s="21"/>
      <c r="E8" s="39"/>
      <c r="F8" s="47"/>
      <c r="G8" s="5"/>
      <c r="H8" s="5"/>
      <c r="I8" s="21"/>
    </row>
    <row r="9" ht="24" customHeight="true" spans="1:9">
      <c r="A9" s="24" t="s">
        <v>67</v>
      </c>
      <c r="B9" s="24" t="s">
        <v>68</v>
      </c>
      <c r="C9" s="24" t="s">
        <v>68</v>
      </c>
      <c r="D9" s="25" t="s">
        <v>69</v>
      </c>
      <c r="E9" s="44">
        <f ca="1" t="shared" ref="E9:E36" si="0">SUM(F9,G9,H9,I9)</f>
        <v>1358272</v>
      </c>
      <c r="F9" s="44">
        <v>1358272</v>
      </c>
      <c r="G9" s="44">
        <v>0</v>
      </c>
      <c r="H9" s="44">
        <v>0</v>
      </c>
      <c r="I9" s="44">
        <v>0</v>
      </c>
    </row>
    <row r="10" ht="24" customHeight="true" spans="1:9">
      <c r="A10" s="24" t="s">
        <v>67</v>
      </c>
      <c r="B10" s="24" t="s">
        <v>70</v>
      </c>
      <c r="C10" s="24" t="s">
        <v>68</v>
      </c>
      <c r="D10" s="25" t="s">
        <v>71</v>
      </c>
      <c r="E10" s="44">
        <f ca="1" t="shared" si="0"/>
        <v>1358272</v>
      </c>
      <c r="F10" s="44">
        <v>1358272</v>
      </c>
      <c r="G10" s="44">
        <v>0</v>
      </c>
      <c r="H10" s="44">
        <v>0</v>
      </c>
      <c r="I10" s="44">
        <v>0</v>
      </c>
    </row>
    <row r="11" ht="24" customHeight="true" spans="1:9">
      <c r="A11" s="24" t="s">
        <v>67</v>
      </c>
      <c r="B11" s="24" t="s">
        <v>70</v>
      </c>
      <c r="C11" s="24" t="s">
        <v>72</v>
      </c>
      <c r="D11" s="25" t="s">
        <v>73</v>
      </c>
      <c r="E11" s="44">
        <f ca="1" t="shared" si="0"/>
        <v>564000</v>
      </c>
      <c r="F11" s="44">
        <v>564000</v>
      </c>
      <c r="G11" s="44">
        <v>0</v>
      </c>
      <c r="H11" s="44">
        <v>0</v>
      </c>
      <c r="I11" s="44">
        <v>0</v>
      </c>
    </row>
    <row r="12" ht="24" customHeight="true" spans="1:9">
      <c r="A12" s="24" t="s">
        <v>67</v>
      </c>
      <c r="B12" s="24" t="s">
        <v>70</v>
      </c>
      <c r="C12" s="24" t="s">
        <v>70</v>
      </c>
      <c r="D12" s="25" t="s">
        <v>74</v>
      </c>
      <c r="E12" s="44">
        <f ca="1" t="shared" si="0"/>
        <v>524448</v>
      </c>
      <c r="F12" s="44">
        <v>524448</v>
      </c>
      <c r="G12" s="44">
        <v>0</v>
      </c>
      <c r="H12" s="44">
        <v>0</v>
      </c>
      <c r="I12" s="44">
        <v>0</v>
      </c>
    </row>
    <row r="13" ht="24" customHeight="true" spans="1:9">
      <c r="A13" s="24" t="s">
        <v>67</v>
      </c>
      <c r="B13" s="24" t="s">
        <v>70</v>
      </c>
      <c r="C13" s="24" t="s">
        <v>75</v>
      </c>
      <c r="D13" s="25" t="s">
        <v>76</v>
      </c>
      <c r="E13" s="44">
        <f ca="1" t="shared" si="0"/>
        <v>262224</v>
      </c>
      <c r="F13" s="44">
        <v>262224</v>
      </c>
      <c r="G13" s="44">
        <v>0</v>
      </c>
      <c r="H13" s="44">
        <v>0</v>
      </c>
      <c r="I13" s="44">
        <v>0</v>
      </c>
    </row>
    <row r="14" ht="24" customHeight="true" spans="1:9">
      <c r="A14" s="24" t="s">
        <v>67</v>
      </c>
      <c r="B14" s="24" t="s">
        <v>70</v>
      </c>
      <c r="C14" s="24" t="s">
        <v>77</v>
      </c>
      <c r="D14" s="25" t="s">
        <v>78</v>
      </c>
      <c r="E14" s="44">
        <f ca="1" t="shared" si="0"/>
        <v>7600</v>
      </c>
      <c r="F14" s="44">
        <v>7600</v>
      </c>
      <c r="G14" s="44">
        <v>0</v>
      </c>
      <c r="H14" s="44">
        <v>0</v>
      </c>
      <c r="I14" s="44">
        <v>0</v>
      </c>
    </row>
    <row r="15" ht="24" customHeight="true" spans="1:9">
      <c r="A15" s="24" t="s">
        <v>79</v>
      </c>
      <c r="B15" s="24" t="s">
        <v>68</v>
      </c>
      <c r="C15" s="24" t="s">
        <v>68</v>
      </c>
      <c r="D15" s="25" t="s">
        <v>80</v>
      </c>
      <c r="E15" s="44">
        <f ca="1" t="shared" si="0"/>
        <v>215820</v>
      </c>
      <c r="F15" s="44">
        <v>215820</v>
      </c>
      <c r="G15" s="44">
        <v>0</v>
      </c>
      <c r="H15" s="44">
        <v>0</v>
      </c>
      <c r="I15" s="44">
        <v>0</v>
      </c>
    </row>
    <row r="16" ht="24" customHeight="true" spans="1:9">
      <c r="A16" s="24" t="s">
        <v>79</v>
      </c>
      <c r="B16" s="24" t="s">
        <v>81</v>
      </c>
      <c r="C16" s="24" t="s">
        <v>68</v>
      </c>
      <c r="D16" s="25" t="s">
        <v>82</v>
      </c>
      <c r="E16" s="44">
        <f ca="1" t="shared" si="0"/>
        <v>215820</v>
      </c>
      <c r="F16" s="44">
        <v>215820</v>
      </c>
      <c r="G16" s="44">
        <v>0</v>
      </c>
      <c r="H16" s="44">
        <v>0</v>
      </c>
      <c r="I16" s="44">
        <v>0</v>
      </c>
    </row>
    <row r="17" ht="24" customHeight="true" spans="1:9">
      <c r="A17" s="24" t="s">
        <v>79</v>
      </c>
      <c r="B17" s="24" t="s">
        <v>81</v>
      </c>
      <c r="C17" s="24" t="s">
        <v>72</v>
      </c>
      <c r="D17" s="25" t="s">
        <v>83</v>
      </c>
      <c r="E17" s="44">
        <f ca="1" t="shared" si="0"/>
        <v>215820</v>
      </c>
      <c r="F17" s="44">
        <v>215820</v>
      </c>
      <c r="G17" s="44">
        <v>0</v>
      </c>
      <c r="H17" s="44">
        <v>0</v>
      </c>
      <c r="I17" s="44">
        <v>0</v>
      </c>
    </row>
    <row r="18" ht="24" customHeight="true" spans="1:9">
      <c r="A18" s="24" t="s">
        <v>84</v>
      </c>
      <c r="B18" s="24" t="s">
        <v>68</v>
      </c>
      <c r="C18" s="24" t="s">
        <v>68</v>
      </c>
      <c r="D18" s="25" t="s">
        <v>85</v>
      </c>
      <c r="E18" s="44">
        <f ca="1" t="shared" si="0"/>
        <v>31983539.4</v>
      </c>
      <c r="F18" s="44">
        <v>31983539.4</v>
      </c>
      <c r="G18" s="44">
        <v>0</v>
      </c>
      <c r="H18" s="44">
        <v>0</v>
      </c>
      <c r="I18" s="44">
        <v>0</v>
      </c>
    </row>
    <row r="19" ht="24" customHeight="true" spans="1:9">
      <c r="A19" s="24" t="s">
        <v>84</v>
      </c>
      <c r="B19" s="24" t="s">
        <v>86</v>
      </c>
      <c r="C19" s="24" t="s">
        <v>68</v>
      </c>
      <c r="D19" s="25" t="s">
        <v>87</v>
      </c>
      <c r="E19" s="44">
        <f ca="1" t="shared" si="0"/>
        <v>31983539.4</v>
      </c>
      <c r="F19" s="44">
        <v>31983539.4</v>
      </c>
      <c r="G19" s="44">
        <v>0</v>
      </c>
      <c r="H19" s="44">
        <v>0</v>
      </c>
      <c r="I19" s="44">
        <v>0</v>
      </c>
    </row>
    <row r="20" ht="24" customHeight="true" spans="1:9">
      <c r="A20" s="24" t="s">
        <v>84</v>
      </c>
      <c r="B20" s="24" t="s">
        <v>86</v>
      </c>
      <c r="C20" s="24" t="s">
        <v>88</v>
      </c>
      <c r="D20" s="25" t="s">
        <v>89</v>
      </c>
      <c r="E20" s="44">
        <f ca="1" t="shared" si="0"/>
        <v>31983539.4</v>
      </c>
      <c r="F20" s="44">
        <v>31983539.4</v>
      </c>
      <c r="G20" s="44">
        <v>0</v>
      </c>
      <c r="H20" s="44">
        <v>0</v>
      </c>
      <c r="I20" s="44">
        <v>0</v>
      </c>
    </row>
    <row r="21" ht="24" customHeight="true" spans="1:9">
      <c r="A21" s="24" t="s">
        <v>90</v>
      </c>
      <c r="B21" s="24" t="s">
        <v>68</v>
      </c>
      <c r="C21" s="24" t="s">
        <v>68</v>
      </c>
      <c r="D21" s="25" t="s">
        <v>91</v>
      </c>
      <c r="E21" s="44">
        <f ca="1" t="shared" si="0"/>
        <v>184186535</v>
      </c>
      <c r="F21" s="44">
        <v>184186535</v>
      </c>
      <c r="G21" s="44">
        <v>0</v>
      </c>
      <c r="H21" s="44">
        <v>0</v>
      </c>
      <c r="I21" s="44">
        <v>0</v>
      </c>
    </row>
    <row r="22" ht="24" customHeight="true" spans="1:9">
      <c r="A22" s="24" t="s">
        <v>90</v>
      </c>
      <c r="B22" s="24" t="s">
        <v>92</v>
      </c>
      <c r="C22" s="24" t="s">
        <v>68</v>
      </c>
      <c r="D22" s="25" t="s">
        <v>93</v>
      </c>
      <c r="E22" s="44">
        <f ca="1" t="shared" si="0"/>
        <v>102294000</v>
      </c>
      <c r="F22" s="44">
        <v>102294000</v>
      </c>
      <c r="G22" s="44">
        <v>0</v>
      </c>
      <c r="H22" s="44">
        <v>0</v>
      </c>
      <c r="I22" s="44">
        <v>0</v>
      </c>
    </row>
    <row r="23" ht="24" customHeight="true" spans="1:9">
      <c r="A23" s="24" t="s">
        <v>90</v>
      </c>
      <c r="B23" s="24" t="s">
        <v>92</v>
      </c>
      <c r="C23" s="24" t="s">
        <v>72</v>
      </c>
      <c r="D23" s="25" t="s">
        <v>94</v>
      </c>
      <c r="E23" s="44">
        <f ca="1" t="shared" si="0"/>
        <v>102294000</v>
      </c>
      <c r="F23" s="44">
        <v>102294000</v>
      </c>
      <c r="G23" s="44">
        <v>0</v>
      </c>
      <c r="H23" s="44">
        <v>0</v>
      </c>
      <c r="I23" s="44">
        <v>0</v>
      </c>
    </row>
    <row r="24" ht="24" customHeight="true" spans="1:9">
      <c r="A24" s="24" t="s">
        <v>90</v>
      </c>
      <c r="B24" s="24" t="s">
        <v>95</v>
      </c>
      <c r="C24" s="24" t="s">
        <v>68</v>
      </c>
      <c r="D24" s="25" t="s">
        <v>96</v>
      </c>
      <c r="E24" s="44">
        <f ca="1" t="shared" si="0"/>
        <v>32200001</v>
      </c>
      <c r="F24" s="44">
        <v>32200001</v>
      </c>
      <c r="G24" s="44">
        <v>0</v>
      </c>
      <c r="H24" s="44">
        <v>0</v>
      </c>
      <c r="I24" s="44">
        <v>0</v>
      </c>
    </row>
    <row r="25" ht="24" customHeight="true" spans="1:9">
      <c r="A25" s="24" t="s">
        <v>90</v>
      </c>
      <c r="B25" s="24" t="s">
        <v>95</v>
      </c>
      <c r="C25" s="24" t="s">
        <v>72</v>
      </c>
      <c r="D25" s="25" t="s">
        <v>94</v>
      </c>
      <c r="E25" s="44">
        <f ca="1" t="shared" si="0"/>
        <v>32200001</v>
      </c>
      <c r="F25" s="44">
        <v>32200001</v>
      </c>
      <c r="G25" s="44">
        <v>0</v>
      </c>
      <c r="H25" s="44">
        <v>0</v>
      </c>
      <c r="I25" s="44">
        <v>0</v>
      </c>
    </row>
    <row r="26" ht="24" customHeight="true" spans="1:9">
      <c r="A26" s="24" t="s">
        <v>90</v>
      </c>
      <c r="B26" s="24" t="s">
        <v>97</v>
      </c>
      <c r="C26" s="24" t="s">
        <v>68</v>
      </c>
      <c r="D26" s="25" t="s">
        <v>98</v>
      </c>
      <c r="E26" s="44">
        <f ca="1" t="shared" si="0"/>
        <v>49692534</v>
      </c>
      <c r="F26" s="44">
        <v>49692534</v>
      </c>
      <c r="G26" s="44">
        <v>0</v>
      </c>
      <c r="H26" s="44">
        <v>0</v>
      </c>
      <c r="I26" s="44">
        <v>0</v>
      </c>
    </row>
    <row r="27" ht="24" customHeight="true" spans="1:9">
      <c r="A27" s="24" t="s">
        <v>90</v>
      </c>
      <c r="B27" s="24" t="s">
        <v>97</v>
      </c>
      <c r="C27" s="24" t="s">
        <v>99</v>
      </c>
      <c r="D27" s="25" t="s">
        <v>100</v>
      </c>
      <c r="E27" s="44">
        <f ca="1" t="shared" si="0"/>
        <v>49692534</v>
      </c>
      <c r="F27" s="44">
        <v>49692534</v>
      </c>
      <c r="G27" s="44">
        <v>0</v>
      </c>
      <c r="H27" s="44">
        <v>0</v>
      </c>
      <c r="I27" s="44">
        <v>0</v>
      </c>
    </row>
    <row r="28" ht="24" customHeight="true" spans="1:9">
      <c r="A28" s="24" t="s">
        <v>101</v>
      </c>
      <c r="B28" s="24" t="s">
        <v>68</v>
      </c>
      <c r="C28" s="24" t="s">
        <v>68</v>
      </c>
      <c r="D28" s="25" t="s">
        <v>102</v>
      </c>
      <c r="E28" s="44">
        <f ca="1" t="shared" si="0"/>
        <v>408838048.96</v>
      </c>
      <c r="F28" s="44">
        <v>408838048.96</v>
      </c>
      <c r="G28" s="44">
        <v>0</v>
      </c>
      <c r="H28" s="44">
        <v>0</v>
      </c>
      <c r="I28" s="44">
        <v>0</v>
      </c>
    </row>
    <row r="29" ht="24" customHeight="true" spans="1:9">
      <c r="A29" s="24" t="s">
        <v>101</v>
      </c>
      <c r="B29" s="24" t="s">
        <v>86</v>
      </c>
      <c r="C29" s="24" t="s">
        <v>68</v>
      </c>
      <c r="D29" s="25" t="s">
        <v>103</v>
      </c>
      <c r="E29" s="44">
        <f ca="1" t="shared" si="0"/>
        <v>408838048.96</v>
      </c>
      <c r="F29" s="44">
        <v>408838048.96</v>
      </c>
      <c r="G29" s="44">
        <v>0</v>
      </c>
      <c r="H29" s="44">
        <v>0</v>
      </c>
      <c r="I29" s="44">
        <v>0</v>
      </c>
    </row>
    <row r="30" ht="24" customHeight="true" spans="1:9">
      <c r="A30" s="24" t="s">
        <v>101</v>
      </c>
      <c r="B30" s="24" t="s">
        <v>86</v>
      </c>
      <c r="C30" s="24" t="s">
        <v>72</v>
      </c>
      <c r="D30" s="25" t="s">
        <v>104</v>
      </c>
      <c r="E30" s="44">
        <f ca="1" t="shared" si="0"/>
        <v>5556600</v>
      </c>
      <c r="F30" s="44">
        <v>5556600</v>
      </c>
      <c r="G30" s="44">
        <v>0</v>
      </c>
      <c r="H30" s="44">
        <v>0</v>
      </c>
      <c r="I30" s="44">
        <v>0</v>
      </c>
    </row>
    <row r="31" ht="24" customHeight="true" spans="1:9">
      <c r="A31" s="24" t="s">
        <v>101</v>
      </c>
      <c r="B31" s="24" t="s">
        <v>86</v>
      </c>
      <c r="C31" s="24" t="s">
        <v>77</v>
      </c>
      <c r="D31" s="25" t="s">
        <v>105</v>
      </c>
      <c r="E31" s="44">
        <f ca="1" t="shared" si="0"/>
        <v>403281448.96</v>
      </c>
      <c r="F31" s="44">
        <v>403281448.96</v>
      </c>
      <c r="G31" s="44">
        <v>0</v>
      </c>
      <c r="H31" s="44">
        <v>0</v>
      </c>
      <c r="I31" s="44">
        <v>0</v>
      </c>
    </row>
    <row r="32" ht="24" customHeight="true" spans="1:9">
      <c r="A32" s="24" t="s">
        <v>106</v>
      </c>
      <c r="B32" s="24" t="s">
        <v>68</v>
      </c>
      <c r="C32" s="24" t="s">
        <v>68</v>
      </c>
      <c r="D32" s="25" t="s">
        <v>107</v>
      </c>
      <c r="E32" s="44">
        <f ca="1" t="shared" si="0"/>
        <v>1667600</v>
      </c>
      <c r="F32" s="44">
        <v>1667600</v>
      </c>
      <c r="G32" s="44">
        <v>0</v>
      </c>
      <c r="H32" s="44">
        <v>0</v>
      </c>
      <c r="I32" s="44">
        <v>0</v>
      </c>
    </row>
    <row r="33" ht="24" customHeight="true" spans="1:9">
      <c r="A33" s="24" t="s">
        <v>106</v>
      </c>
      <c r="B33" s="24" t="s">
        <v>88</v>
      </c>
      <c r="C33" s="24" t="s">
        <v>68</v>
      </c>
      <c r="D33" s="25" t="s">
        <v>108</v>
      </c>
      <c r="E33" s="44">
        <f ca="1" t="shared" si="0"/>
        <v>1667600</v>
      </c>
      <c r="F33" s="44">
        <v>1667600</v>
      </c>
      <c r="G33" s="44">
        <v>0</v>
      </c>
      <c r="H33" s="44">
        <v>0</v>
      </c>
      <c r="I33" s="44">
        <v>0</v>
      </c>
    </row>
    <row r="34" ht="24" customHeight="true" spans="1:9">
      <c r="A34" s="24" t="s">
        <v>106</v>
      </c>
      <c r="B34" s="24" t="s">
        <v>88</v>
      </c>
      <c r="C34" s="24" t="s">
        <v>72</v>
      </c>
      <c r="D34" s="25" t="s">
        <v>109</v>
      </c>
      <c r="E34" s="44">
        <f ca="1" t="shared" si="0"/>
        <v>645600</v>
      </c>
      <c r="F34" s="44">
        <v>645600</v>
      </c>
      <c r="G34" s="44">
        <v>0</v>
      </c>
      <c r="H34" s="44">
        <v>0</v>
      </c>
      <c r="I34" s="44">
        <v>0</v>
      </c>
    </row>
    <row r="35" ht="24" customHeight="true" spans="1:9">
      <c r="A35" s="24" t="s">
        <v>106</v>
      </c>
      <c r="B35" s="24" t="s">
        <v>88</v>
      </c>
      <c r="C35" s="24" t="s">
        <v>86</v>
      </c>
      <c r="D35" s="25" t="s">
        <v>110</v>
      </c>
      <c r="E35" s="44">
        <f ca="1" t="shared" si="0"/>
        <v>1022000</v>
      </c>
      <c r="F35" s="44">
        <v>1022000</v>
      </c>
      <c r="G35" s="44">
        <v>0</v>
      </c>
      <c r="H35" s="44">
        <v>0</v>
      </c>
      <c r="I35" s="44">
        <v>0</v>
      </c>
    </row>
    <row r="36" ht="24" customHeight="true" spans="1:9">
      <c r="A36" s="26" t="s">
        <v>35</v>
      </c>
      <c r="B36" s="26"/>
      <c r="C36" s="26"/>
      <c r="D36" s="26"/>
      <c r="E36" s="44">
        <f ca="1" t="shared" si="0"/>
        <v>628249815.36</v>
      </c>
      <c r="F36" s="44">
        <v>628249815.36</v>
      </c>
      <c r="G36" s="44">
        <v>0</v>
      </c>
      <c r="H36" s="44">
        <v>0</v>
      </c>
      <c r="I36" s="44">
        <v>0</v>
      </c>
    </row>
  </sheetData>
  <mergeCells count="12">
    <mergeCell ref="A2:I2"/>
    <mergeCell ref="A4:H4"/>
    <mergeCell ref="A6:D6"/>
    <mergeCell ref="E6:I6"/>
    <mergeCell ref="A7:C7"/>
    <mergeCell ref="A36:D36"/>
    <mergeCell ref="D7:D8"/>
    <mergeCell ref="E7:E8"/>
    <mergeCell ref="F7:F8"/>
    <mergeCell ref="G7:G8"/>
    <mergeCell ref="H7:H8"/>
    <mergeCell ref="I7:I8"/>
  </mergeCells>
  <pageMargins left="0.790972222222222" right="0.790972222222222" top="0.790972222222222" bottom="0.790972222222222" header="0.298611111111111" footer="0.298611111111111"/>
  <pageSetup paperSize="9" scale="64"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37"/>
  <sheetViews>
    <sheetView topLeftCell="A25" workbookViewId="0">
      <selection activeCell="I31" sqref="I31"/>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8"/>
      <c r="F1" s="28"/>
      <c r="G1" s="28" t="s">
        <v>111</v>
      </c>
    </row>
    <row r="2" ht="24" customHeight="true" spans="1:7">
      <c r="A2" s="1" t="s">
        <v>112</v>
      </c>
      <c r="B2" s="1"/>
      <c r="C2" s="1"/>
      <c r="D2" s="1"/>
      <c r="E2" s="1"/>
      <c r="F2" s="1"/>
      <c r="G2" s="1"/>
    </row>
    <row r="4" ht="24" customHeight="true" spans="1:7">
      <c r="A4" s="2" t="s">
        <v>29</v>
      </c>
      <c r="B4" s="2"/>
      <c r="C4" s="2"/>
      <c r="D4" s="2"/>
      <c r="E4" s="2"/>
      <c r="F4" s="2"/>
      <c r="G4" s="28" t="s">
        <v>30</v>
      </c>
    </row>
    <row r="6" ht="24" customHeight="true" spans="1:7">
      <c r="A6" s="21" t="s">
        <v>33</v>
      </c>
      <c r="B6" s="21"/>
      <c r="C6" s="21"/>
      <c r="D6" s="21"/>
      <c r="E6" s="21" t="s">
        <v>113</v>
      </c>
      <c r="F6" s="21"/>
      <c r="G6" s="21"/>
    </row>
    <row r="7" ht="24" customHeight="true" spans="1:7">
      <c r="A7" s="29" t="s">
        <v>58</v>
      </c>
      <c r="B7" s="29"/>
      <c r="C7" s="29"/>
      <c r="D7" s="21" t="s">
        <v>59</v>
      </c>
      <c r="E7" s="21" t="s">
        <v>35</v>
      </c>
      <c r="F7" s="5" t="s">
        <v>36</v>
      </c>
      <c r="G7" s="21" t="s">
        <v>37</v>
      </c>
    </row>
    <row r="8" ht="24" customHeight="true" spans="1:7">
      <c r="A8" s="21" t="s">
        <v>64</v>
      </c>
      <c r="B8" s="21" t="s">
        <v>65</v>
      </c>
      <c r="C8" s="21" t="s">
        <v>66</v>
      </c>
      <c r="D8" s="21"/>
      <c r="E8" s="21"/>
      <c r="F8" s="5"/>
      <c r="G8" s="21"/>
    </row>
    <row r="9" hidden="true" customHeight="true" spans="1:7">
      <c r="A9" s="20"/>
      <c r="B9" s="20"/>
      <c r="C9" s="20"/>
      <c r="D9" s="20"/>
      <c r="E9" s="23"/>
      <c r="F9" s="23" t="s">
        <v>68</v>
      </c>
      <c r="G9" s="23" t="s">
        <v>68</v>
      </c>
    </row>
    <row r="10" ht="24" customHeight="true" spans="1:7">
      <c r="A10" s="26" t="s">
        <v>67</v>
      </c>
      <c r="B10" s="26" t="s">
        <v>68</v>
      </c>
      <c r="C10" s="26" t="s">
        <v>68</v>
      </c>
      <c r="D10" s="25" t="s">
        <v>69</v>
      </c>
      <c r="E10" s="27">
        <f ca="1" t="shared" ref="E10:E37" si="0">SUM(F10,G10)</f>
        <v>1358272</v>
      </c>
      <c r="F10" s="27">
        <v>1358272</v>
      </c>
      <c r="G10" s="27">
        <v>0</v>
      </c>
    </row>
    <row r="11" ht="24" customHeight="true" spans="1:7">
      <c r="A11" s="26" t="s">
        <v>67</v>
      </c>
      <c r="B11" s="26" t="s">
        <v>70</v>
      </c>
      <c r="C11" s="26" t="s">
        <v>68</v>
      </c>
      <c r="D11" s="25" t="s">
        <v>71</v>
      </c>
      <c r="E11" s="27">
        <f ca="1" t="shared" si="0"/>
        <v>1358272</v>
      </c>
      <c r="F11" s="27">
        <v>1358272</v>
      </c>
      <c r="G11" s="27">
        <v>0</v>
      </c>
    </row>
    <row r="12" ht="24" customHeight="true" spans="1:7">
      <c r="A12" s="26" t="s">
        <v>67</v>
      </c>
      <c r="B12" s="26" t="s">
        <v>70</v>
      </c>
      <c r="C12" s="26" t="s">
        <v>72</v>
      </c>
      <c r="D12" s="25" t="s">
        <v>73</v>
      </c>
      <c r="E12" s="27">
        <f ca="1" t="shared" si="0"/>
        <v>564000</v>
      </c>
      <c r="F12" s="27">
        <v>564000</v>
      </c>
      <c r="G12" s="27">
        <v>0</v>
      </c>
    </row>
    <row r="13" ht="24" customHeight="true" spans="1:7">
      <c r="A13" s="26" t="s">
        <v>67</v>
      </c>
      <c r="B13" s="26" t="s">
        <v>70</v>
      </c>
      <c r="C13" s="26" t="s">
        <v>70</v>
      </c>
      <c r="D13" s="25" t="s">
        <v>74</v>
      </c>
      <c r="E13" s="27">
        <f ca="1" t="shared" si="0"/>
        <v>524448</v>
      </c>
      <c r="F13" s="27">
        <v>524448</v>
      </c>
      <c r="G13" s="27">
        <v>0</v>
      </c>
    </row>
    <row r="14" ht="24" customHeight="true" spans="1:7">
      <c r="A14" s="26" t="s">
        <v>67</v>
      </c>
      <c r="B14" s="26" t="s">
        <v>70</v>
      </c>
      <c r="C14" s="26" t="s">
        <v>75</v>
      </c>
      <c r="D14" s="25" t="s">
        <v>76</v>
      </c>
      <c r="E14" s="27">
        <f ca="1" t="shared" si="0"/>
        <v>262224</v>
      </c>
      <c r="F14" s="27">
        <v>262224</v>
      </c>
      <c r="G14" s="27">
        <v>0</v>
      </c>
    </row>
    <row r="15" ht="24" customHeight="true" spans="1:7">
      <c r="A15" s="26" t="s">
        <v>67</v>
      </c>
      <c r="B15" s="26" t="s">
        <v>70</v>
      </c>
      <c r="C15" s="26" t="s">
        <v>77</v>
      </c>
      <c r="D15" s="25" t="s">
        <v>78</v>
      </c>
      <c r="E15" s="27">
        <f ca="1" t="shared" si="0"/>
        <v>7600</v>
      </c>
      <c r="F15" s="27">
        <v>7600</v>
      </c>
      <c r="G15" s="27">
        <v>0</v>
      </c>
    </row>
    <row r="16" ht="24" customHeight="true" spans="1:7">
      <c r="A16" s="26" t="s">
        <v>79</v>
      </c>
      <c r="B16" s="26" t="s">
        <v>68</v>
      </c>
      <c r="C16" s="26" t="s">
        <v>68</v>
      </c>
      <c r="D16" s="25" t="s">
        <v>80</v>
      </c>
      <c r="E16" s="27">
        <f ca="1" t="shared" si="0"/>
        <v>215820</v>
      </c>
      <c r="F16" s="27">
        <v>215820</v>
      </c>
      <c r="G16" s="27">
        <v>0</v>
      </c>
    </row>
    <row r="17" ht="24" customHeight="true" spans="1:7">
      <c r="A17" s="26" t="s">
        <v>79</v>
      </c>
      <c r="B17" s="26" t="s">
        <v>81</v>
      </c>
      <c r="C17" s="26" t="s">
        <v>68</v>
      </c>
      <c r="D17" s="25" t="s">
        <v>82</v>
      </c>
      <c r="E17" s="27">
        <f ca="1" t="shared" si="0"/>
        <v>215820</v>
      </c>
      <c r="F17" s="27">
        <v>215820</v>
      </c>
      <c r="G17" s="27">
        <v>0</v>
      </c>
    </row>
    <row r="18" ht="24" customHeight="true" spans="1:7">
      <c r="A18" s="26" t="s">
        <v>79</v>
      </c>
      <c r="B18" s="26" t="s">
        <v>81</v>
      </c>
      <c r="C18" s="26" t="s">
        <v>72</v>
      </c>
      <c r="D18" s="25" t="s">
        <v>83</v>
      </c>
      <c r="E18" s="27">
        <f ca="1" t="shared" si="0"/>
        <v>215820</v>
      </c>
      <c r="F18" s="27">
        <v>215820</v>
      </c>
      <c r="G18" s="27">
        <v>0</v>
      </c>
    </row>
    <row r="19" ht="24" customHeight="true" spans="1:7">
      <c r="A19" s="26" t="s">
        <v>84</v>
      </c>
      <c r="B19" s="26" t="s">
        <v>68</v>
      </c>
      <c r="C19" s="26" t="s">
        <v>68</v>
      </c>
      <c r="D19" s="25" t="s">
        <v>85</v>
      </c>
      <c r="E19" s="27">
        <f ca="1" t="shared" si="0"/>
        <v>31983539.4</v>
      </c>
      <c r="F19" s="27">
        <v>0</v>
      </c>
      <c r="G19" s="27">
        <v>31983539.4</v>
      </c>
    </row>
    <row r="20" ht="24" customHeight="true" spans="1:7">
      <c r="A20" s="26" t="s">
        <v>84</v>
      </c>
      <c r="B20" s="26" t="s">
        <v>86</v>
      </c>
      <c r="C20" s="26" t="s">
        <v>68</v>
      </c>
      <c r="D20" s="25" t="s">
        <v>87</v>
      </c>
      <c r="E20" s="27">
        <f ca="1" t="shared" si="0"/>
        <v>31983539.4</v>
      </c>
      <c r="F20" s="27">
        <v>0</v>
      </c>
      <c r="G20" s="27">
        <v>31983539.4</v>
      </c>
    </row>
    <row r="21" ht="24" customHeight="true" spans="1:7">
      <c r="A21" s="26" t="s">
        <v>84</v>
      </c>
      <c r="B21" s="26" t="s">
        <v>86</v>
      </c>
      <c r="C21" s="26" t="s">
        <v>88</v>
      </c>
      <c r="D21" s="25" t="s">
        <v>89</v>
      </c>
      <c r="E21" s="27">
        <f ca="1" t="shared" si="0"/>
        <v>31983539.4</v>
      </c>
      <c r="F21" s="27">
        <v>0</v>
      </c>
      <c r="G21" s="27">
        <v>31983539.4</v>
      </c>
    </row>
    <row r="22" ht="24" customHeight="true" spans="1:7">
      <c r="A22" s="26" t="s">
        <v>90</v>
      </c>
      <c r="B22" s="26" t="s">
        <v>68</v>
      </c>
      <c r="C22" s="26" t="s">
        <v>68</v>
      </c>
      <c r="D22" s="25" t="s">
        <v>91</v>
      </c>
      <c r="E22" s="27">
        <f ca="1" t="shared" si="0"/>
        <v>184186535</v>
      </c>
      <c r="F22" s="27">
        <v>0</v>
      </c>
      <c r="G22" s="27">
        <v>184186535</v>
      </c>
    </row>
    <row r="23" ht="24" customHeight="true" spans="1:7">
      <c r="A23" s="26" t="s">
        <v>90</v>
      </c>
      <c r="B23" s="26" t="s">
        <v>92</v>
      </c>
      <c r="C23" s="26" t="s">
        <v>68</v>
      </c>
      <c r="D23" s="25" t="s">
        <v>93</v>
      </c>
      <c r="E23" s="27">
        <f ca="1" t="shared" si="0"/>
        <v>102294000</v>
      </c>
      <c r="F23" s="27">
        <v>0</v>
      </c>
      <c r="G23" s="27">
        <v>102294000</v>
      </c>
    </row>
    <row r="24" ht="24" customHeight="true" spans="1:7">
      <c r="A24" s="26" t="s">
        <v>90</v>
      </c>
      <c r="B24" s="26" t="s">
        <v>92</v>
      </c>
      <c r="C24" s="26" t="s">
        <v>72</v>
      </c>
      <c r="D24" s="25" t="s">
        <v>94</v>
      </c>
      <c r="E24" s="27">
        <f ca="1" t="shared" si="0"/>
        <v>102294000</v>
      </c>
      <c r="F24" s="27">
        <v>0</v>
      </c>
      <c r="G24" s="27">
        <v>102294000</v>
      </c>
    </row>
    <row r="25" ht="24" customHeight="true" spans="1:7">
      <c r="A25" s="26" t="s">
        <v>90</v>
      </c>
      <c r="B25" s="26" t="s">
        <v>95</v>
      </c>
      <c r="C25" s="26" t="s">
        <v>68</v>
      </c>
      <c r="D25" s="25" t="s">
        <v>96</v>
      </c>
      <c r="E25" s="27">
        <f ca="1" t="shared" si="0"/>
        <v>32200001</v>
      </c>
      <c r="F25" s="27">
        <v>0</v>
      </c>
      <c r="G25" s="27">
        <v>32200001</v>
      </c>
    </row>
    <row r="26" ht="24" customHeight="true" spans="1:7">
      <c r="A26" s="26" t="s">
        <v>90</v>
      </c>
      <c r="B26" s="26" t="s">
        <v>95</v>
      </c>
      <c r="C26" s="26" t="s">
        <v>72</v>
      </c>
      <c r="D26" s="25" t="s">
        <v>94</v>
      </c>
      <c r="E26" s="27">
        <f ca="1" t="shared" si="0"/>
        <v>32200001</v>
      </c>
      <c r="F26" s="27">
        <v>0</v>
      </c>
      <c r="G26" s="27">
        <v>32200001</v>
      </c>
    </row>
    <row r="27" ht="24" customHeight="true" spans="1:7">
      <c r="A27" s="26" t="s">
        <v>90</v>
      </c>
      <c r="B27" s="26" t="s">
        <v>97</v>
      </c>
      <c r="C27" s="26" t="s">
        <v>68</v>
      </c>
      <c r="D27" s="25" t="s">
        <v>98</v>
      </c>
      <c r="E27" s="27">
        <f ca="1" t="shared" si="0"/>
        <v>49692534</v>
      </c>
      <c r="F27" s="27">
        <v>0</v>
      </c>
      <c r="G27" s="27">
        <v>49692534</v>
      </c>
    </row>
    <row r="28" ht="24" customHeight="true" spans="1:7">
      <c r="A28" s="26" t="s">
        <v>90</v>
      </c>
      <c r="B28" s="26" t="s">
        <v>97</v>
      </c>
      <c r="C28" s="26" t="s">
        <v>99</v>
      </c>
      <c r="D28" s="25" t="s">
        <v>100</v>
      </c>
      <c r="E28" s="27">
        <f ca="1" t="shared" si="0"/>
        <v>49692534</v>
      </c>
      <c r="F28" s="27">
        <v>0</v>
      </c>
      <c r="G28" s="27">
        <v>49692534</v>
      </c>
    </row>
    <row r="29" ht="24" customHeight="true" spans="1:7">
      <c r="A29" s="26" t="s">
        <v>101</v>
      </c>
      <c r="B29" s="26" t="s">
        <v>68</v>
      </c>
      <c r="C29" s="26" t="s">
        <v>68</v>
      </c>
      <c r="D29" s="25" t="s">
        <v>102</v>
      </c>
      <c r="E29" s="27">
        <f ca="1" t="shared" si="0"/>
        <v>408838048.96</v>
      </c>
      <c r="F29" s="27">
        <v>5466400</v>
      </c>
      <c r="G29" s="27">
        <v>403371648.96</v>
      </c>
    </row>
    <row r="30" ht="24" customHeight="true" spans="1:7">
      <c r="A30" s="26" t="s">
        <v>101</v>
      </c>
      <c r="B30" s="26" t="s">
        <v>86</v>
      </c>
      <c r="C30" s="26" t="s">
        <v>68</v>
      </c>
      <c r="D30" s="25" t="s">
        <v>103</v>
      </c>
      <c r="E30" s="27">
        <f ca="1" t="shared" si="0"/>
        <v>408838048.96</v>
      </c>
      <c r="F30" s="27">
        <v>5466400</v>
      </c>
      <c r="G30" s="27">
        <v>403371648.96</v>
      </c>
    </row>
    <row r="31" ht="24" customHeight="true" spans="1:7">
      <c r="A31" s="26" t="s">
        <v>101</v>
      </c>
      <c r="B31" s="26" t="s">
        <v>86</v>
      </c>
      <c r="C31" s="26" t="s">
        <v>72</v>
      </c>
      <c r="D31" s="25" t="s">
        <v>104</v>
      </c>
      <c r="E31" s="27">
        <f ca="1" t="shared" si="0"/>
        <v>5556600</v>
      </c>
      <c r="F31" s="27">
        <v>5466400</v>
      </c>
      <c r="G31" s="27">
        <v>90200</v>
      </c>
    </row>
    <row r="32" ht="24" customHeight="true" spans="1:7">
      <c r="A32" s="26" t="s">
        <v>101</v>
      </c>
      <c r="B32" s="26" t="s">
        <v>86</v>
      </c>
      <c r="C32" s="26" t="s">
        <v>77</v>
      </c>
      <c r="D32" s="25" t="s">
        <v>105</v>
      </c>
      <c r="E32" s="27">
        <f ca="1" t="shared" si="0"/>
        <v>403281448.96</v>
      </c>
      <c r="F32" s="27">
        <v>0</v>
      </c>
      <c r="G32" s="27">
        <v>403281448.96</v>
      </c>
    </row>
    <row r="33" ht="24" customHeight="true" spans="1:7">
      <c r="A33" s="26" t="s">
        <v>106</v>
      </c>
      <c r="B33" s="26" t="s">
        <v>68</v>
      </c>
      <c r="C33" s="26" t="s">
        <v>68</v>
      </c>
      <c r="D33" s="25" t="s">
        <v>107</v>
      </c>
      <c r="E33" s="27">
        <f ca="1" t="shared" si="0"/>
        <v>1667600</v>
      </c>
      <c r="F33" s="27">
        <v>1667600</v>
      </c>
      <c r="G33" s="27">
        <v>0</v>
      </c>
    </row>
    <row r="34" ht="24" customHeight="true" spans="1:7">
      <c r="A34" s="26" t="s">
        <v>106</v>
      </c>
      <c r="B34" s="26" t="s">
        <v>88</v>
      </c>
      <c r="C34" s="26" t="s">
        <v>68</v>
      </c>
      <c r="D34" s="25" t="s">
        <v>108</v>
      </c>
      <c r="E34" s="27">
        <f ca="1" t="shared" si="0"/>
        <v>1667600</v>
      </c>
      <c r="F34" s="27">
        <v>1667600</v>
      </c>
      <c r="G34" s="27">
        <v>0</v>
      </c>
    </row>
    <row r="35" ht="24" customHeight="true" spans="1:7">
      <c r="A35" s="26" t="s">
        <v>106</v>
      </c>
      <c r="B35" s="26" t="s">
        <v>88</v>
      </c>
      <c r="C35" s="26" t="s">
        <v>72</v>
      </c>
      <c r="D35" s="25" t="s">
        <v>109</v>
      </c>
      <c r="E35" s="27">
        <f ca="1" t="shared" si="0"/>
        <v>645600</v>
      </c>
      <c r="F35" s="27">
        <v>645600</v>
      </c>
      <c r="G35" s="27">
        <v>0</v>
      </c>
    </row>
    <row r="36" ht="24" customHeight="true" spans="1:7">
      <c r="A36" s="26" t="s">
        <v>106</v>
      </c>
      <c r="B36" s="26" t="s">
        <v>88</v>
      </c>
      <c r="C36" s="26" t="s">
        <v>86</v>
      </c>
      <c r="D36" s="25" t="s">
        <v>110</v>
      </c>
      <c r="E36" s="27">
        <f ca="1" t="shared" si="0"/>
        <v>1022000</v>
      </c>
      <c r="F36" s="27">
        <v>1022000</v>
      </c>
      <c r="G36" s="27">
        <v>0</v>
      </c>
    </row>
    <row r="37" ht="24" customHeight="true" spans="1:7">
      <c r="A37" s="26" t="s">
        <v>35</v>
      </c>
      <c r="B37" s="26"/>
      <c r="C37" s="26"/>
      <c r="D37" s="26"/>
      <c r="E37" s="27">
        <f ca="1" t="shared" si="0"/>
        <v>628249815.36</v>
      </c>
      <c r="F37" s="27">
        <v>8708092</v>
      </c>
      <c r="G37" s="27">
        <v>619541723.36</v>
      </c>
    </row>
  </sheetData>
  <mergeCells count="10">
    <mergeCell ref="A2:G2"/>
    <mergeCell ref="A4:F4"/>
    <mergeCell ref="A6:D6"/>
    <mergeCell ref="E6:G6"/>
    <mergeCell ref="A7:C7"/>
    <mergeCell ref="A37:D37"/>
    <mergeCell ref="D7:D8"/>
    <mergeCell ref="E7:E8"/>
    <mergeCell ref="F7:F8"/>
    <mergeCell ref="G7:G8"/>
  </mergeCells>
  <pageMargins left="0.790972222222222" right="0.790972222222222" top="0.790972222222222" bottom="0.790972222222222" header="0.298611111111111" footer="0.298611111111111"/>
  <pageSetup paperSize="9" scale="6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2024-02-27T08:13:00Z</dcterms:created>
  <dcterms:modified xsi:type="dcterms:W3CDTF">2024-09-26T14:11:45Z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