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5" windowWidth="15480" windowHeight="11640"/>
  </bookViews>
  <sheets>
    <sheet name="2016年春季" sheetId="19" r:id="rId1"/>
  </sheets>
  <calcPr calcId="124519"/>
</workbook>
</file>

<file path=xl/calcChain.xml><?xml version="1.0" encoding="utf-8"?>
<calcChain xmlns="http://schemas.openxmlformats.org/spreadsheetml/2006/main">
  <c r="W22" i="19"/>
  <c r="W23"/>
  <c r="W24"/>
  <c r="W21"/>
  <c r="W15"/>
  <c r="W16"/>
  <c r="W17"/>
  <c r="W14"/>
  <c r="W6"/>
  <c r="W7"/>
  <c r="W8"/>
  <c r="W9"/>
  <c r="W10"/>
  <c r="W5"/>
  <c r="R22"/>
  <c r="R23"/>
  <c r="R24"/>
  <c r="R21"/>
  <c r="R15"/>
  <c r="R16"/>
  <c r="R17"/>
  <c r="R18"/>
  <c r="R14"/>
  <c r="R6"/>
  <c r="R7"/>
  <c r="R8"/>
  <c r="R9"/>
  <c r="R10"/>
  <c r="R5"/>
  <c r="L22"/>
  <c r="L23"/>
  <c r="L24"/>
  <c r="L21"/>
  <c r="L15"/>
  <c r="L16"/>
  <c r="L17"/>
  <c r="L14"/>
  <c r="L10"/>
  <c r="L6"/>
  <c r="L7"/>
  <c r="L8"/>
  <c r="L9"/>
  <c r="L5"/>
  <c r="G22"/>
  <c r="G23"/>
  <c r="G24"/>
  <c r="G21"/>
  <c r="G15"/>
  <c r="G16"/>
  <c r="G17"/>
  <c r="G14"/>
  <c r="G6"/>
  <c r="G7"/>
  <c r="G8"/>
  <c r="G9"/>
  <c r="G10"/>
  <c r="G5"/>
  <c r="Y5"/>
  <c r="J25"/>
  <c r="Y23"/>
  <c r="Y21"/>
  <c r="D25"/>
  <c r="J27"/>
  <c r="I18"/>
  <c r="D18"/>
  <c r="E18"/>
  <c r="I11"/>
  <c r="H27"/>
  <c r="I27"/>
  <c r="K27"/>
  <c r="M27"/>
  <c r="N27"/>
  <c r="O27"/>
  <c r="P27"/>
  <c r="Q27"/>
  <c r="S27"/>
  <c r="T27"/>
  <c r="W27" s="1"/>
  <c r="U27"/>
  <c r="V27"/>
  <c r="C27"/>
  <c r="H26"/>
  <c r="J26"/>
  <c r="M26"/>
  <c r="N26"/>
  <c r="O26"/>
  <c r="P26"/>
  <c r="Q26"/>
  <c r="S26"/>
  <c r="T26"/>
  <c r="U26"/>
  <c r="V26"/>
  <c r="C26"/>
  <c r="E25"/>
  <c r="H25"/>
  <c r="I25"/>
  <c r="K25"/>
  <c r="M25"/>
  <c r="N25"/>
  <c r="O25"/>
  <c r="P25"/>
  <c r="Q25"/>
  <c r="S25"/>
  <c r="T25"/>
  <c r="W25" s="1"/>
  <c r="U25"/>
  <c r="V25"/>
  <c r="C25"/>
  <c r="Y24"/>
  <c r="X22"/>
  <c r="X23"/>
  <c r="X24"/>
  <c r="F18"/>
  <c r="H18"/>
  <c r="K18"/>
  <c r="M18"/>
  <c r="N18"/>
  <c r="O18"/>
  <c r="P18"/>
  <c r="Q18"/>
  <c r="S18"/>
  <c r="T18"/>
  <c r="W18" s="1"/>
  <c r="U18"/>
  <c r="V18"/>
  <c r="C18"/>
  <c r="Y16"/>
  <c r="X15"/>
  <c r="X16"/>
  <c r="X17"/>
  <c r="C11"/>
  <c r="H11"/>
  <c r="K11"/>
  <c r="M11"/>
  <c r="N11"/>
  <c r="O11"/>
  <c r="P11"/>
  <c r="Q11"/>
  <c r="S11"/>
  <c r="T11"/>
  <c r="U11"/>
  <c r="V11"/>
  <c r="X6"/>
  <c r="X7"/>
  <c r="X8"/>
  <c r="X9"/>
  <c r="X10"/>
  <c r="X21"/>
  <c r="Y14"/>
  <c r="X14"/>
  <c r="X5"/>
  <c r="R25" l="1"/>
  <c r="L25"/>
  <c r="R26"/>
  <c r="R11"/>
  <c r="W11"/>
  <c r="W26"/>
  <c r="R27"/>
  <c r="L27"/>
  <c r="G18"/>
  <c r="X25"/>
  <c r="Y22"/>
  <c r="Y25" s="1"/>
  <c r="F25"/>
  <c r="G25" s="1"/>
  <c r="Y15"/>
  <c r="J18"/>
  <c r="L18" s="1"/>
  <c r="K26"/>
  <c r="I26"/>
  <c r="Y17"/>
  <c r="D27"/>
  <c r="X18"/>
  <c r="J11"/>
  <c r="L11" s="1"/>
  <c r="Y10"/>
  <c r="D11"/>
  <c r="Y8"/>
  <c r="E26"/>
  <c r="F26"/>
  <c r="F27"/>
  <c r="E27"/>
  <c r="D26"/>
  <c r="Y9"/>
  <c r="Y6"/>
  <c r="E11"/>
  <c r="Y7"/>
  <c r="F11"/>
  <c r="X11"/>
  <c r="X27"/>
  <c r="X26"/>
  <c r="N28"/>
  <c r="O28"/>
  <c r="M28"/>
  <c r="Q28"/>
  <c r="P28"/>
  <c r="R28" l="1"/>
  <c r="L26"/>
  <c r="G26"/>
  <c r="G11"/>
  <c r="G27"/>
  <c r="Y18"/>
  <c r="Y27"/>
  <c r="Y26"/>
  <c r="Y11"/>
  <c r="U28"/>
  <c r="V28"/>
  <c r="C28"/>
  <c r="H28"/>
  <c r="I28"/>
  <c r="J28"/>
  <c r="S28"/>
  <c r="E28"/>
  <c r="T28"/>
  <c r="K28"/>
  <c r="F28"/>
  <c r="D28"/>
  <c r="W28" l="1"/>
  <c r="L28"/>
  <c r="G28"/>
  <c r="Y28"/>
  <c r="B30" s="1"/>
  <c r="X28"/>
</calcChain>
</file>

<file path=xl/sharedStrings.xml><?xml version="1.0" encoding="utf-8"?>
<sst xmlns="http://schemas.openxmlformats.org/spreadsheetml/2006/main" count="100" uniqueCount="53">
  <si>
    <t>序号</t>
    <phoneticPr fontId="3" type="noConversion"/>
  </si>
  <si>
    <t>学 校</t>
    <phoneticPr fontId="3" type="noConversion"/>
  </si>
  <si>
    <t>小计</t>
    <phoneticPr fontId="3" type="noConversion"/>
  </si>
  <si>
    <t>课本和作业费（220元/学期）</t>
    <phoneticPr fontId="3" type="noConversion"/>
  </si>
  <si>
    <t>总计</t>
    <phoneticPr fontId="3" type="noConversion"/>
  </si>
  <si>
    <t>单位:</t>
    <phoneticPr fontId="3" type="noConversion"/>
  </si>
  <si>
    <t>元</t>
    <phoneticPr fontId="3" type="noConversion"/>
  </si>
  <si>
    <t>崇明县教育局</t>
    <phoneticPr fontId="3" type="noConversion"/>
  </si>
  <si>
    <t>学费（1200元/学期）</t>
    <phoneticPr fontId="3" type="noConversion"/>
  </si>
  <si>
    <t>其他经济困难人数（500元/学期）</t>
    <phoneticPr fontId="3" type="noConversion"/>
  </si>
  <si>
    <t>其他经济困难人数（1000元/学期）</t>
    <phoneticPr fontId="3" type="noConversion"/>
  </si>
  <si>
    <t>学费（900元/学期）</t>
    <phoneticPr fontId="3" type="noConversion"/>
  </si>
  <si>
    <t>学费（2000元/学期）</t>
    <phoneticPr fontId="3" type="noConversion"/>
  </si>
  <si>
    <t>其它经济困难补助标准（500元/学期）</t>
    <phoneticPr fontId="3" type="noConversion"/>
  </si>
  <si>
    <t>其它经济困难补助标准（1000元/学期）</t>
    <phoneticPr fontId="3" type="noConversion"/>
  </si>
  <si>
    <t>补助人数小计</t>
    <phoneticPr fontId="3" type="noConversion"/>
  </si>
  <si>
    <t>`</t>
    <phoneticPr fontId="3" type="noConversion"/>
  </si>
  <si>
    <t>助学金（1000元/学期）</t>
    <phoneticPr fontId="3" type="noConversion"/>
  </si>
  <si>
    <t>助学金（2000元/学期）</t>
    <phoneticPr fontId="3" type="noConversion"/>
  </si>
  <si>
    <t>人数（低收入家庭子女）</t>
    <phoneticPr fontId="3" type="noConversion"/>
  </si>
  <si>
    <t>补助生活费（2000元/学期）</t>
    <phoneticPr fontId="3" type="noConversion"/>
  </si>
  <si>
    <t>补助生活费2000元/学期）</t>
    <phoneticPr fontId="3" type="noConversion"/>
  </si>
  <si>
    <t>学费（2000元/学期）</t>
    <phoneticPr fontId="3" type="noConversion"/>
  </si>
  <si>
    <t>总人数（低保家庭子女、烈士子女、孤儿）</t>
    <phoneticPr fontId="3" type="noConversion"/>
  </si>
  <si>
    <t>人数（残疾人）</t>
    <phoneticPr fontId="3" type="noConversion"/>
  </si>
  <si>
    <t>住宿费</t>
    <phoneticPr fontId="3" type="noConversion"/>
  </si>
  <si>
    <t>学费（900元/学期）</t>
    <phoneticPr fontId="3" type="noConversion"/>
  </si>
  <si>
    <t>课本和作业费（220元/学期）</t>
    <phoneticPr fontId="3" type="noConversion"/>
  </si>
  <si>
    <t>学费（1200元/学期）</t>
    <phoneticPr fontId="3" type="noConversion"/>
  </si>
  <si>
    <t>学费（2000元/学期）</t>
    <phoneticPr fontId="3" type="noConversion"/>
  </si>
  <si>
    <t>助学金（2000元/学期）</t>
    <phoneticPr fontId="3" type="noConversion"/>
  </si>
  <si>
    <t>城市</t>
    <phoneticPr fontId="3" type="noConversion"/>
  </si>
  <si>
    <t>农村</t>
    <phoneticPr fontId="3" type="noConversion"/>
  </si>
  <si>
    <t>小计</t>
    <phoneticPr fontId="3" type="noConversion"/>
  </si>
  <si>
    <t>城桥中学  （城市）</t>
    <phoneticPr fontId="3" type="noConversion"/>
  </si>
  <si>
    <t>城桥中学 （农村）</t>
    <phoneticPr fontId="3" type="noConversion"/>
  </si>
  <si>
    <t>堡镇中学 （城市）</t>
    <phoneticPr fontId="3" type="noConversion"/>
  </si>
  <si>
    <t>堡镇中学 （农村）</t>
    <phoneticPr fontId="3" type="noConversion"/>
  </si>
  <si>
    <t>横沙中学 （城市）</t>
    <phoneticPr fontId="3" type="noConversion"/>
  </si>
  <si>
    <t>横沙中学 （农村）</t>
    <phoneticPr fontId="3" type="noConversion"/>
  </si>
  <si>
    <t>民本中学 （城市）</t>
    <phoneticPr fontId="3" type="noConversion"/>
  </si>
  <si>
    <t>民一中学 （农村）</t>
    <phoneticPr fontId="3" type="noConversion"/>
  </si>
  <si>
    <t>民一中学 （城市）</t>
    <phoneticPr fontId="3" type="noConversion"/>
  </si>
  <si>
    <t>崇明中学 （城市）</t>
    <phoneticPr fontId="3" type="noConversion"/>
  </si>
  <si>
    <t>崇明中学 （农村）</t>
    <phoneticPr fontId="3" type="noConversion"/>
  </si>
  <si>
    <t>扬子中学 （农村）</t>
    <phoneticPr fontId="3" type="noConversion"/>
  </si>
  <si>
    <t>扬子中学 （城市）</t>
    <phoneticPr fontId="3" type="noConversion"/>
  </si>
  <si>
    <t>民本中学 （农村）</t>
    <phoneticPr fontId="3" type="noConversion"/>
  </si>
  <si>
    <t>2019年秋季高中阶段资助汇总表</t>
    <phoneticPr fontId="3" type="noConversion"/>
  </si>
  <si>
    <t>低保小计</t>
    <phoneticPr fontId="3" type="noConversion"/>
  </si>
  <si>
    <t>低收入小计</t>
    <phoneticPr fontId="3" type="noConversion"/>
  </si>
  <si>
    <t>残疾人小计</t>
    <phoneticPr fontId="3" type="noConversion"/>
  </si>
  <si>
    <t>其他困难小计</t>
    <phoneticPr fontId="3" type="noConversion"/>
  </si>
</sst>
</file>

<file path=xl/styles.xml><?xml version="1.0" encoding="utf-8"?>
<styleSheet xmlns="http://schemas.openxmlformats.org/spreadsheetml/2006/main">
  <numFmts count="6">
    <numFmt numFmtId="176" formatCode="_-* #,##0.00_-;\-* #,##0.00_-;_-* &quot;-&quot;??_-;_-@_-"/>
    <numFmt numFmtId="177" formatCode="_ * #,##0_ ;_ * \-#,##0_ ;_ * &quot;-&quot;??_ ;_ @_ "/>
    <numFmt numFmtId="178" formatCode="[DBNum2][$-804]General"/>
    <numFmt numFmtId="179" formatCode="[DBNum1][$-804]yyyy&quot;年&quot;m&quot;月&quot;d&quot;日&quot;;@"/>
    <numFmt numFmtId="180" formatCode="0_ "/>
    <numFmt numFmtId="181" formatCode="0_);[Red]\(0\)"/>
  </numFmts>
  <fonts count="10">
    <font>
      <sz val="12"/>
      <name val="宋体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12"/>
      <name val="宋体"/>
      <family val="3"/>
      <charset val="134"/>
    </font>
    <font>
      <b/>
      <sz val="14"/>
      <name val="仿宋_GB2312"/>
      <family val="3"/>
      <charset val="134"/>
    </font>
    <font>
      <b/>
      <sz val="14"/>
      <name val="宋体"/>
      <family val="3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4" fillId="0" borderId="0" xfId="0" applyFont="1" applyFill="1" applyBorder="1">
      <alignment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177" fontId="4" fillId="0" borderId="0" xfId="1" applyNumberFormat="1" applyFont="1" applyFill="1" applyBorder="1" applyAlignment="1"/>
    <xf numFmtId="0" fontId="0" fillId="0" borderId="0" xfId="0" applyFill="1" applyBorder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181" fontId="4" fillId="0" borderId="1" xfId="1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80" fontId="4" fillId="0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7" fontId="4" fillId="0" borderId="2" xfId="1" applyNumberFormat="1" applyFont="1" applyFill="1" applyBorder="1" applyAlignment="1">
      <alignment horizontal="center" vertical="center" wrapText="1"/>
    </xf>
    <xf numFmtId="177" fontId="4" fillId="0" borderId="3" xfId="1" applyNumberFormat="1" applyFont="1" applyFill="1" applyBorder="1" applyAlignment="1">
      <alignment horizontal="center" vertical="center" wrapText="1"/>
    </xf>
    <xf numFmtId="177" fontId="4" fillId="0" borderId="1" xfId="1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179" fontId="7" fillId="0" borderId="0" xfId="0" applyNumberFormat="1" applyFont="1" applyFill="1" applyAlignment="1">
      <alignment horizontal="center" vertical="center"/>
    </xf>
    <xf numFmtId="181" fontId="5" fillId="0" borderId="1" xfId="0" applyNumberFormat="1" applyFont="1" applyFill="1" applyBorder="1" applyAlignment="1">
      <alignment horizontal="center" vertical="center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34"/>
  <sheetViews>
    <sheetView tabSelected="1" topLeftCell="H25" workbookViewId="0">
      <selection activeCell="L32" sqref="L32"/>
    </sheetView>
  </sheetViews>
  <sheetFormatPr defaultRowHeight="14.25"/>
  <cols>
    <col min="1" max="1" width="5" style="4" customWidth="1"/>
    <col min="2" max="2" width="8" style="4" bestFit="1" customWidth="1"/>
    <col min="3" max="3" width="8" style="4" customWidth="1"/>
    <col min="4" max="6" width="8.75" style="4" customWidth="1"/>
    <col min="7" max="7" width="8" style="4" bestFit="1" customWidth="1"/>
    <col min="8" max="8" width="6.25" style="4" customWidth="1"/>
    <col min="9" max="9" width="7.75" style="4" customWidth="1"/>
    <col min="10" max="10" width="7.25" style="4" customWidth="1"/>
    <col min="11" max="11" width="7.125" style="4" customWidth="1"/>
    <col min="12" max="12" width="8.75" style="4" customWidth="1"/>
    <col min="13" max="13" width="5.25" style="4" customWidth="1"/>
    <col min="14" max="14" width="7.125" style="4" customWidth="1"/>
    <col min="15" max="16" width="6.875" style="4" customWidth="1"/>
    <col min="17" max="17" width="4.875" style="4" customWidth="1"/>
    <col min="18" max="18" width="8.5" style="4" customWidth="1"/>
    <col min="19" max="19" width="6.25" style="4" customWidth="1"/>
    <col min="20" max="20" width="7.25" style="4" customWidth="1"/>
    <col min="21" max="21" width="5.875" style="4" customWidth="1"/>
    <col min="22" max="22" width="6.75" style="4" customWidth="1"/>
    <col min="23" max="23" width="8.875" style="4" customWidth="1"/>
    <col min="24" max="24" width="5.625" style="9" customWidth="1"/>
    <col min="25" max="25" width="8.625" style="4" customWidth="1"/>
    <col min="26" max="26" width="11.625" style="4" bestFit="1" customWidth="1"/>
    <col min="27" max="16384" width="9" style="4"/>
  </cols>
  <sheetData>
    <row r="1" spans="1:25" ht="21.75" customHeight="1">
      <c r="A1" s="31" t="s">
        <v>48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</row>
    <row r="2" spans="1:25">
      <c r="A2" s="1"/>
      <c r="B2" s="6"/>
      <c r="C2" s="6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8"/>
      <c r="V2" s="10" t="s">
        <v>5</v>
      </c>
      <c r="W2" s="10"/>
      <c r="X2" s="7" t="s">
        <v>6</v>
      </c>
      <c r="Y2" s="8"/>
    </row>
    <row r="3" spans="1:25" ht="14.25" customHeight="1">
      <c r="A3" s="23" t="s">
        <v>0</v>
      </c>
      <c r="B3" s="23" t="s">
        <v>1</v>
      </c>
      <c r="C3" s="32" t="s">
        <v>23</v>
      </c>
      <c r="D3" s="23" t="s">
        <v>11</v>
      </c>
      <c r="E3" s="23" t="s">
        <v>3</v>
      </c>
      <c r="F3" s="23" t="s">
        <v>18</v>
      </c>
      <c r="G3" s="23" t="s">
        <v>49</v>
      </c>
      <c r="H3" s="32" t="s">
        <v>19</v>
      </c>
      <c r="I3" s="23" t="s">
        <v>11</v>
      </c>
      <c r="J3" s="23" t="s">
        <v>3</v>
      </c>
      <c r="K3" s="23" t="s">
        <v>17</v>
      </c>
      <c r="L3" s="23" t="s">
        <v>50</v>
      </c>
      <c r="M3" s="32" t="s">
        <v>24</v>
      </c>
      <c r="N3" s="23" t="s">
        <v>26</v>
      </c>
      <c r="O3" s="23" t="s">
        <v>27</v>
      </c>
      <c r="P3" s="23" t="s">
        <v>30</v>
      </c>
      <c r="Q3" s="23" t="s">
        <v>25</v>
      </c>
      <c r="R3" s="23" t="s">
        <v>51</v>
      </c>
      <c r="S3" s="32" t="s">
        <v>9</v>
      </c>
      <c r="T3" s="34" t="s">
        <v>13</v>
      </c>
      <c r="U3" s="32" t="s">
        <v>10</v>
      </c>
      <c r="V3" s="34" t="s">
        <v>14</v>
      </c>
      <c r="W3" s="34" t="s">
        <v>52</v>
      </c>
      <c r="X3" s="23" t="s">
        <v>15</v>
      </c>
      <c r="Y3" s="36" t="s">
        <v>2</v>
      </c>
    </row>
    <row r="4" spans="1:25" ht="49.5" customHeight="1">
      <c r="A4" s="27"/>
      <c r="B4" s="27"/>
      <c r="C4" s="33"/>
      <c r="D4" s="27"/>
      <c r="E4" s="27"/>
      <c r="F4" s="27"/>
      <c r="G4" s="27"/>
      <c r="H4" s="33"/>
      <c r="I4" s="27"/>
      <c r="J4" s="27"/>
      <c r="K4" s="27"/>
      <c r="L4" s="27"/>
      <c r="M4" s="33"/>
      <c r="N4" s="27"/>
      <c r="O4" s="27"/>
      <c r="P4" s="27"/>
      <c r="Q4" s="27"/>
      <c r="R4" s="24"/>
      <c r="S4" s="33"/>
      <c r="T4" s="35"/>
      <c r="U4" s="33"/>
      <c r="V4" s="35"/>
      <c r="W4" s="24"/>
      <c r="X4" s="27"/>
      <c r="Y4" s="37"/>
    </row>
    <row r="5" spans="1:25" ht="24">
      <c r="A5" s="14">
        <v>1</v>
      </c>
      <c r="B5" s="20" t="s">
        <v>34</v>
      </c>
      <c r="C5" s="3">
        <v>26</v>
      </c>
      <c r="D5" s="3">
        <v>23400</v>
      </c>
      <c r="E5" s="3">
        <v>5720</v>
      </c>
      <c r="F5" s="3">
        <v>52000</v>
      </c>
      <c r="G5" s="3">
        <f>SUM(D5:F5)</f>
        <v>81120</v>
      </c>
      <c r="H5" s="3">
        <v>11</v>
      </c>
      <c r="I5" s="3">
        <v>9900</v>
      </c>
      <c r="J5" s="3">
        <v>2420</v>
      </c>
      <c r="K5" s="3">
        <v>11000</v>
      </c>
      <c r="L5" s="3">
        <f>SUM(I5:K5)</f>
        <v>23320</v>
      </c>
      <c r="M5" s="3">
        <v>1</v>
      </c>
      <c r="N5" s="11">
        <v>900</v>
      </c>
      <c r="O5" s="11">
        <v>220</v>
      </c>
      <c r="P5" s="11">
        <v>2000</v>
      </c>
      <c r="Q5" s="12"/>
      <c r="R5" s="12">
        <f>SUM(N5:Q5)</f>
        <v>3120</v>
      </c>
      <c r="S5" s="3">
        <v>2</v>
      </c>
      <c r="T5" s="3">
        <v>1000</v>
      </c>
      <c r="U5" s="3">
        <v>2</v>
      </c>
      <c r="V5" s="3">
        <v>2000</v>
      </c>
      <c r="W5" s="3">
        <f>T5+V5</f>
        <v>3000</v>
      </c>
      <c r="X5" s="3">
        <f>C5+H5+S5+U5+M5</f>
        <v>42</v>
      </c>
      <c r="Y5" s="3">
        <f>D5+E5+F5+I5+J5+K5+T5+V5+N5+O5+P5+Q5</f>
        <v>110560</v>
      </c>
    </row>
    <row r="6" spans="1:25" ht="24">
      <c r="A6" s="14"/>
      <c r="B6" s="20" t="s">
        <v>35</v>
      </c>
      <c r="C6" s="3">
        <v>2</v>
      </c>
      <c r="D6" s="3">
        <v>1800</v>
      </c>
      <c r="E6" s="3">
        <v>440</v>
      </c>
      <c r="F6" s="3">
        <v>4000</v>
      </c>
      <c r="G6" s="3">
        <f t="shared" ref="G6:G11" si="0">SUM(D6:F6)</f>
        <v>6240</v>
      </c>
      <c r="H6" s="3"/>
      <c r="I6" s="3"/>
      <c r="J6" s="3"/>
      <c r="K6" s="3"/>
      <c r="L6" s="3">
        <f t="shared" ref="L6:L9" si="1">SUM(I6:K6)</f>
        <v>0</v>
      </c>
      <c r="M6" s="3"/>
      <c r="N6" s="11"/>
      <c r="O6" s="11"/>
      <c r="P6" s="11"/>
      <c r="Q6" s="12"/>
      <c r="R6" s="12">
        <f t="shared" ref="R6:R11" si="2">SUM(N6:Q6)</f>
        <v>0</v>
      </c>
      <c r="S6" s="3">
        <v>1</v>
      </c>
      <c r="T6" s="3">
        <v>500</v>
      </c>
      <c r="U6" s="3"/>
      <c r="V6" s="3"/>
      <c r="W6" s="3">
        <f t="shared" ref="W6:W11" si="3">T6+V6</f>
        <v>500</v>
      </c>
      <c r="X6" s="3">
        <f t="shared" ref="X6:X10" si="4">C6+H6+S6+U6+M6</f>
        <v>3</v>
      </c>
      <c r="Y6" s="3">
        <f t="shared" ref="Y6:Y10" si="5">D6+E6+F6+I6+J6+K6+T6+V6+N6+O6+P6+Q6</f>
        <v>6740</v>
      </c>
    </row>
    <row r="7" spans="1:25" ht="24">
      <c r="A7" s="14">
        <v>2</v>
      </c>
      <c r="B7" s="20" t="s">
        <v>36</v>
      </c>
      <c r="C7" s="3">
        <v>14</v>
      </c>
      <c r="D7" s="3">
        <v>12600</v>
      </c>
      <c r="E7" s="3">
        <v>3080</v>
      </c>
      <c r="F7" s="3">
        <v>28000</v>
      </c>
      <c r="G7" s="3">
        <f t="shared" si="0"/>
        <v>43680</v>
      </c>
      <c r="H7" s="3">
        <v>2</v>
      </c>
      <c r="I7" s="3">
        <v>1800</v>
      </c>
      <c r="J7" s="3">
        <v>440</v>
      </c>
      <c r="K7" s="3">
        <v>2000</v>
      </c>
      <c r="L7" s="3">
        <f t="shared" si="1"/>
        <v>4240</v>
      </c>
      <c r="M7" s="3"/>
      <c r="N7" s="11"/>
      <c r="O7" s="11"/>
      <c r="P7" s="11"/>
      <c r="Q7" s="12"/>
      <c r="R7" s="12">
        <f t="shared" si="2"/>
        <v>0</v>
      </c>
      <c r="S7" s="3"/>
      <c r="T7" s="3"/>
      <c r="U7" s="3">
        <v>1</v>
      </c>
      <c r="V7" s="3">
        <v>1000</v>
      </c>
      <c r="W7" s="3">
        <f t="shared" si="3"/>
        <v>1000</v>
      </c>
      <c r="X7" s="3">
        <f t="shared" si="4"/>
        <v>17</v>
      </c>
      <c r="Y7" s="3">
        <f t="shared" si="5"/>
        <v>48920</v>
      </c>
    </row>
    <row r="8" spans="1:25" ht="24">
      <c r="A8" s="14"/>
      <c r="B8" s="20" t="s">
        <v>37</v>
      </c>
      <c r="C8" s="3"/>
      <c r="D8" s="3"/>
      <c r="E8" s="3"/>
      <c r="F8" s="3"/>
      <c r="G8" s="3">
        <f t="shared" si="0"/>
        <v>0</v>
      </c>
      <c r="H8" s="3"/>
      <c r="I8" s="3"/>
      <c r="J8" s="3"/>
      <c r="K8" s="3"/>
      <c r="L8" s="3">
        <f t="shared" si="1"/>
        <v>0</v>
      </c>
      <c r="M8" s="3"/>
      <c r="N8" s="11"/>
      <c r="O8" s="11"/>
      <c r="P8" s="11"/>
      <c r="Q8" s="12"/>
      <c r="R8" s="12">
        <f t="shared" si="2"/>
        <v>0</v>
      </c>
      <c r="S8" s="3"/>
      <c r="T8" s="3"/>
      <c r="U8" s="3"/>
      <c r="V8" s="3"/>
      <c r="W8" s="3">
        <f t="shared" si="3"/>
        <v>0</v>
      </c>
      <c r="X8" s="3">
        <f t="shared" si="4"/>
        <v>0</v>
      </c>
      <c r="Y8" s="3">
        <f t="shared" si="5"/>
        <v>0</v>
      </c>
    </row>
    <row r="9" spans="1:25" ht="24" customHeight="1">
      <c r="A9" s="14">
        <v>3</v>
      </c>
      <c r="B9" s="20" t="s">
        <v>38</v>
      </c>
      <c r="C9" s="3">
        <v>5</v>
      </c>
      <c r="D9" s="3">
        <v>4500</v>
      </c>
      <c r="E9" s="3">
        <v>1100</v>
      </c>
      <c r="F9" s="3">
        <v>10000</v>
      </c>
      <c r="G9" s="3">
        <f t="shared" si="0"/>
        <v>15600</v>
      </c>
      <c r="H9" s="3">
        <v>14</v>
      </c>
      <c r="I9" s="3">
        <v>12600</v>
      </c>
      <c r="J9" s="3">
        <v>3080</v>
      </c>
      <c r="K9" s="3">
        <v>14000</v>
      </c>
      <c r="L9" s="3">
        <f t="shared" si="1"/>
        <v>29680</v>
      </c>
      <c r="M9" s="3">
        <v>1</v>
      </c>
      <c r="N9" s="3">
        <v>900</v>
      </c>
      <c r="O9" s="3">
        <v>220</v>
      </c>
      <c r="P9" s="3">
        <v>2000</v>
      </c>
      <c r="Q9" s="3"/>
      <c r="R9" s="12">
        <f t="shared" si="2"/>
        <v>3120</v>
      </c>
      <c r="S9" s="3"/>
      <c r="T9" s="3"/>
      <c r="U9" s="3"/>
      <c r="V9" s="3"/>
      <c r="W9" s="3">
        <f t="shared" si="3"/>
        <v>0</v>
      </c>
      <c r="X9" s="3">
        <f t="shared" si="4"/>
        <v>20</v>
      </c>
      <c r="Y9" s="3">
        <f t="shared" si="5"/>
        <v>48400</v>
      </c>
    </row>
    <row r="10" spans="1:25" ht="24" customHeight="1">
      <c r="A10" s="14"/>
      <c r="B10" s="20" t="s">
        <v>39</v>
      </c>
      <c r="C10" s="3"/>
      <c r="D10" s="3"/>
      <c r="E10" s="3"/>
      <c r="F10" s="3"/>
      <c r="G10" s="3">
        <f t="shared" si="0"/>
        <v>0</v>
      </c>
      <c r="H10" s="3">
        <v>3</v>
      </c>
      <c r="I10" s="3">
        <v>2700</v>
      </c>
      <c r="J10" s="3">
        <v>660</v>
      </c>
      <c r="K10" s="3">
        <v>3000</v>
      </c>
      <c r="L10" s="3">
        <f>SUM(I10:K10)</f>
        <v>6360</v>
      </c>
      <c r="M10" s="3"/>
      <c r="N10" s="3"/>
      <c r="O10" s="3"/>
      <c r="P10" s="3"/>
      <c r="Q10" s="3"/>
      <c r="R10" s="12">
        <f t="shared" si="2"/>
        <v>0</v>
      </c>
      <c r="S10" s="3"/>
      <c r="T10" s="3"/>
      <c r="U10" s="3"/>
      <c r="V10" s="3"/>
      <c r="W10" s="3">
        <f t="shared" si="3"/>
        <v>0</v>
      </c>
      <c r="X10" s="3">
        <f t="shared" si="4"/>
        <v>3</v>
      </c>
      <c r="Y10" s="3">
        <f t="shared" si="5"/>
        <v>6360</v>
      </c>
    </row>
    <row r="11" spans="1:25">
      <c r="A11" s="15" t="s">
        <v>2</v>
      </c>
      <c r="B11" s="16"/>
      <c r="C11" s="16">
        <f t="shared" ref="C11:X11" si="6">SUM(C5:C10)</f>
        <v>47</v>
      </c>
      <c r="D11" s="16">
        <f t="shared" si="6"/>
        <v>42300</v>
      </c>
      <c r="E11" s="16">
        <f t="shared" si="6"/>
        <v>10340</v>
      </c>
      <c r="F11" s="16">
        <f t="shared" si="6"/>
        <v>94000</v>
      </c>
      <c r="G11" s="3">
        <f t="shared" si="0"/>
        <v>146640</v>
      </c>
      <c r="H11" s="16">
        <f t="shared" si="6"/>
        <v>30</v>
      </c>
      <c r="I11" s="16">
        <f t="shared" si="6"/>
        <v>27000</v>
      </c>
      <c r="J11" s="16">
        <f t="shared" si="6"/>
        <v>6600</v>
      </c>
      <c r="K11" s="16">
        <f t="shared" si="6"/>
        <v>30000</v>
      </c>
      <c r="L11" s="3">
        <f>SUM(I11:K11)</f>
        <v>63600</v>
      </c>
      <c r="M11" s="16">
        <f t="shared" si="6"/>
        <v>2</v>
      </c>
      <c r="N11" s="16">
        <f t="shared" si="6"/>
        <v>1800</v>
      </c>
      <c r="O11" s="16">
        <f t="shared" si="6"/>
        <v>440</v>
      </c>
      <c r="P11" s="16">
        <f t="shared" si="6"/>
        <v>4000</v>
      </c>
      <c r="Q11" s="16">
        <f t="shared" si="6"/>
        <v>0</v>
      </c>
      <c r="R11" s="12">
        <f t="shared" si="2"/>
        <v>6240</v>
      </c>
      <c r="S11" s="16">
        <f t="shared" si="6"/>
        <v>3</v>
      </c>
      <c r="T11" s="16">
        <f t="shared" si="6"/>
        <v>1500</v>
      </c>
      <c r="U11" s="16">
        <f t="shared" si="6"/>
        <v>3</v>
      </c>
      <c r="V11" s="16">
        <f t="shared" si="6"/>
        <v>3000</v>
      </c>
      <c r="W11" s="3">
        <f t="shared" si="3"/>
        <v>4500</v>
      </c>
      <c r="X11" s="16">
        <f t="shared" si="6"/>
        <v>85</v>
      </c>
      <c r="Y11" s="16">
        <f>SUM(Y5:Y10)</f>
        <v>220980</v>
      </c>
    </row>
    <row r="12" spans="1:25" ht="14.25" customHeight="1">
      <c r="A12" s="25" t="s">
        <v>0</v>
      </c>
      <c r="B12" s="25" t="s">
        <v>1</v>
      </c>
      <c r="C12" s="26" t="s">
        <v>23</v>
      </c>
      <c r="D12" s="25" t="s">
        <v>8</v>
      </c>
      <c r="E12" s="25" t="s">
        <v>3</v>
      </c>
      <c r="F12" s="25" t="s">
        <v>20</v>
      </c>
      <c r="G12" s="23" t="s">
        <v>49</v>
      </c>
      <c r="H12" s="26" t="s">
        <v>19</v>
      </c>
      <c r="I12" s="25" t="s">
        <v>8</v>
      </c>
      <c r="J12" s="25" t="s">
        <v>3</v>
      </c>
      <c r="K12" s="25" t="s">
        <v>17</v>
      </c>
      <c r="L12" s="23" t="s">
        <v>50</v>
      </c>
      <c r="M12" s="26" t="s">
        <v>24</v>
      </c>
      <c r="N12" s="25" t="s">
        <v>28</v>
      </c>
      <c r="O12" s="25" t="s">
        <v>27</v>
      </c>
      <c r="P12" s="25" t="s">
        <v>30</v>
      </c>
      <c r="Q12" s="25" t="s">
        <v>25</v>
      </c>
      <c r="R12" s="23" t="s">
        <v>51</v>
      </c>
      <c r="S12" s="26" t="s">
        <v>9</v>
      </c>
      <c r="T12" s="25" t="s">
        <v>13</v>
      </c>
      <c r="U12" s="26" t="s">
        <v>10</v>
      </c>
      <c r="V12" s="25" t="s">
        <v>14</v>
      </c>
      <c r="W12" s="34" t="s">
        <v>52</v>
      </c>
      <c r="X12" s="25" t="s">
        <v>15</v>
      </c>
      <c r="Y12" s="38" t="s">
        <v>2</v>
      </c>
    </row>
    <row r="13" spans="1:25" ht="52.5" customHeight="1">
      <c r="A13" s="25"/>
      <c r="B13" s="25"/>
      <c r="C13" s="26"/>
      <c r="D13" s="25"/>
      <c r="E13" s="25"/>
      <c r="F13" s="25"/>
      <c r="G13" s="27"/>
      <c r="H13" s="26"/>
      <c r="I13" s="25"/>
      <c r="J13" s="25"/>
      <c r="K13" s="25"/>
      <c r="L13" s="27"/>
      <c r="M13" s="26"/>
      <c r="N13" s="25"/>
      <c r="O13" s="25"/>
      <c r="P13" s="25"/>
      <c r="Q13" s="25"/>
      <c r="R13" s="24"/>
      <c r="S13" s="26"/>
      <c r="T13" s="25"/>
      <c r="U13" s="26"/>
      <c r="V13" s="25"/>
      <c r="W13" s="24"/>
      <c r="X13" s="25"/>
      <c r="Y13" s="38"/>
    </row>
    <row r="14" spans="1:25" ht="24">
      <c r="A14" s="2">
        <v>1</v>
      </c>
      <c r="B14" s="20" t="s">
        <v>40</v>
      </c>
      <c r="C14" s="3">
        <v>28</v>
      </c>
      <c r="D14" s="3">
        <v>33600</v>
      </c>
      <c r="E14" s="3">
        <v>6160</v>
      </c>
      <c r="F14" s="3">
        <v>56000</v>
      </c>
      <c r="G14" s="3">
        <f>SUM(D14:F14)</f>
        <v>95760</v>
      </c>
      <c r="H14" s="3">
        <v>7</v>
      </c>
      <c r="I14" s="3">
        <v>8400</v>
      </c>
      <c r="J14" s="3">
        <v>1540</v>
      </c>
      <c r="K14" s="3">
        <v>7000</v>
      </c>
      <c r="L14" s="3">
        <f>SUM(I14:K14)</f>
        <v>16940</v>
      </c>
      <c r="M14" s="3"/>
      <c r="N14" s="3"/>
      <c r="O14" s="3"/>
      <c r="P14" s="3"/>
      <c r="Q14" s="3"/>
      <c r="R14" s="3">
        <f>SUM(N14:Q14)</f>
        <v>0</v>
      </c>
      <c r="S14" s="3">
        <v>1</v>
      </c>
      <c r="T14" s="3">
        <v>500</v>
      </c>
      <c r="U14" s="3">
        <v>5</v>
      </c>
      <c r="V14" s="3">
        <v>5000</v>
      </c>
      <c r="W14" s="3">
        <f>T14+V14</f>
        <v>5500</v>
      </c>
      <c r="X14" s="3">
        <f>U14+S14+C14+H14+M14</f>
        <v>41</v>
      </c>
      <c r="Y14" s="17">
        <f>D14+E14+F14+I14+J14+K14+T14+V14+N14+O14+P14+Q14</f>
        <v>118200</v>
      </c>
    </row>
    <row r="15" spans="1:25" ht="24">
      <c r="A15" s="2"/>
      <c r="B15" s="20" t="s">
        <v>47</v>
      </c>
      <c r="C15" s="3">
        <v>3</v>
      </c>
      <c r="D15" s="3">
        <v>3600</v>
      </c>
      <c r="E15" s="3">
        <v>660</v>
      </c>
      <c r="F15" s="3">
        <v>6000</v>
      </c>
      <c r="G15" s="3">
        <f t="shared" ref="G15:G18" si="7">SUM(D15:F15)</f>
        <v>10260</v>
      </c>
      <c r="H15" s="3"/>
      <c r="I15" s="3"/>
      <c r="J15" s="3"/>
      <c r="K15" s="3"/>
      <c r="L15" s="3">
        <f t="shared" ref="L15:L18" si="8">SUM(I15:K15)</f>
        <v>0</v>
      </c>
      <c r="M15" s="3"/>
      <c r="N15" s="3"/>
      <c r="O15" s="3"/>
      <c r="P15" s="3"/>
      <c r="Q15" s="3"/>
      <c r="R15" s="3">
        <f t="shared" ref="R15:R18" si="9">SUM(N15:Q15)</f>
        <v>0</v>
      </c>
      <c r="S15" s="3"/>
      <c r="T15" s="3"/>
      <c r="U15" s="3"/>
      <c r="V15" s="3"/>
      <c r="W15" s="3">
        <f t="shared" ref="W15:W18" si="10">T15+V15</f>
        <v>0</v>
      </c>
      <c r="X15" s="3">
        <f t="shared" ref="X15:X17" si="11">U15+S15+C15+H15+M15</f>
        <v>3</v>
      </c>
      <c r="Y15" s="17">
        <f t="shared" ref="Y15:Y17" si="12">D15+E15+F15+I15+J15+K15+T15+V15+N15+O15+P15+Q15</f>
        <v>10260</v>
      </c>
    </row>
    <row r="16" spans="1:25" ht="24" customHeight="1">
      <c r="A16" s="14">
        <v>2</v>
      </c>
      <c r="B16" s="20" t="s">
        <v>46</v>
      </c>
      <c r="C16" s="3">
        <v>21</v>
      </c>
      <c r="D16" s="3">
        <v>25200</v>
      </c>
      <c r="E16" s="3">
        <v>4620</v>
      </c>
      <c r="F16" s="3">
        <v>42000</v>
      </c>
      <c r="G16" s="3">
        <f t="shared" si="7"/>
        <v>71820</v>
      </c>
      <c r="H16" s="3">
        <v>6</v>
      </c>
      <c r="I16" s="3">
        <v>7200</v>
      </c>
      <c r="J16" s="3">
        <v>1320</v>
      </c>
      <c r="K16" s="3">
        <v>6000</v>
      </c>
      <c r="L16" s="3">
        <f t="shared" si="8"/>
        <v>14520</v>
      </c>
      <c r="M16" s="3">
        <v>1</v>
      </c>
      <c r="N16" s="3">
        <v>1200</v>
      </c>
      <c r="O16" s="3">
        <v>220</v>
      </c>
      <c r="P16" s="3">
        <v>2000</v>
      </c>
      <c r="Q16" s="3"/>
      <c r="R16" s="3">
        <f t="shared" si="9"/>
        <v>3420</v>
      </c>
      <c r="S16" s="3">
        <v>3</v>
      </c>
      <c r="T16" s="3">
        <v>1500</v>
      </c>
      <c r="U16" s="3">
        <v>2</v>
      </c>
      <c r="V16" s="3">
        <v>2000</v>
      </c>
      <c r="W16" s="3">
        <f t="shared" si="10"/>
        <v>3500</v>
      </c>
      <c r="X16" s="3">
        <f t="shared" si="11"/>
        <v>33</v>
      </c>
      <c r="Y16" s="17">
        <f t="shared" si="12"/>
        <v>93260</v>
      </c>
    </row>
    <row r="17" spans="1:26" ht="24" customHeight="1">
      <c r="A17" s="14"/>
      <c r="B17" s="20" t="s">
        <v>45</v>
      </c>
      <c r="C17" s="3">
        <v>1</v>
      </c>
      <c r="D17" s="3">
        <v>1200</v>
      </c>
      <c r="E17" s="3">
        <v>220</v>
      </c>
      <c r="F17" s="3">
        <v>2000</v>
      </c>
      <c r="G17" s="3">
        <f t="shared" si="7"/>
        <v>3420</v>
      </c>
      <c r="H17" s="3"/>
      <c r="I17" s="3"/>
      <c r="J17" s="3"/>
      <c r="K17" s="3"/>
      <c r="L17" s="3">
        <f t="shared" si="8"/>
        <v>0</v>
      </c>
      <c r="M17" s="3"/>
      <c r="N17" s="3"/>
      <c r="O17" s="3"/>
      <c r="P17" s="3"/>
      <c r="Q17" s="3"/>
      <c r="R17" s="3">
        <f t="shared" si="9"/>
        <v>0</v>
      </c>
      <c r="S17" s="3"/>
      <c r="T17" s="3"/>
      <c r="U17" s="3"/>
      <c r="V17" s="3"/>
      <c r="W17" s="3">
        <f t="shared" si="10"/>
        <v>0</v>
      </c>
      <c r="X17" s="3">
        <f t="shared" si="11"/>
        <v>1</v>
      </c>
      <c r="Y17" s="17">
        <f t="shared" si="12"/>
        <v>3420</v>
      </c>
    </row>
    <row r="18" spans="1:26">
      <c r="A18" s="16" t="s">
        <v>33</v>
      </c>
      <c r="B18" s="16"/>
      <c r="C18" s="16">
        <f>SUM(C14:C17)</f>
        <v>53</v>
      </c>
      <c r="D18" s="16">
        <f>SUM(D14:D17)</f>
        <v>63600</v>
      </c>
      <c r="E18" s="16">
        <f t="shared" ref="E18:Y18" si="13">SUM(E14:E17)</f>
        <v>11660</v>
      </c>
      <c r="F18" s="16">
        <f t="shared" si="13"/>
        <v>106000</v>
      </c>
      <c r="G18" s="3">
        <f t="shared" si="7"/>
        <v>181260</v>
      </c>
      <c r="H18" s="16">
        <f t="shared" si="13"/>
        <v>13</v>
      </c>
      <c r="I18" s="16">
        <f t="shared" si="13"/>
        <v>15600</v>
      </c>
      <c r="J18" s="16">
        <f t="shared" si="13"/>
        <v>2860</v>
      </c>
      <c r="K18" s="16">
        <f t="shared" si="13"/>
        <v>13000</v>
      </c>
      <c r="L18" s="3">
        <f t="shared" si="8"/>
        <v>31460</v>
      </c>
      <c r="M18" s="16">
        <f t="shared" si="13"/>
        <v>1</v>
      </c>
      <c r="N18" s="16">
        <f t="shared" si="13"/>
        <v>1200</v>
      </c>
      <c r="O18" s="16">
        <f t="shared" si="13"/>
        <v>220</v>
      </c>
      <c r="P18" s="16">
        <f t="shared" si="13"/>
        <v>2000</v>
      </c>
      <c r="Q18" s="16">
        <f t="shared" si="13"/>
        <v>0</v>
      </c>
      <c r="R18" s="3">
        <f t="shared" si="9"/>
        <v>3420</v>
      </c>
      <c r="S18" s="16">
        <f t="shared" si="13"/>
        <v>4</v>
      </c>
      <c r="T18" s="16">
        <f t="shared" si="13"/>
        <v>2000</v>
      </c>
      <c r="U18" s="16">
        <f t="shared" si="13"/>
        <v>7</v>
      </c>
      <c r="V18" s="16">
        <f t="shared" si="13"/>
        <v>7000</v>
      </c>
      <c r="W18" s="3">
        <f t="shared" si="10"/>
        <v>9000</v>
      </c>
      <c r="X18" s="16">
        <f t="shared" si="13"/>
        <v>78</v>
      </c>
      <c r="Y18" s="18">
        <f t="shared" si="13"/>
        <v>225140</v>
      </c>
    </row>
    <row r="19" spans="1:26" ht="14.25" customHeight="1">
      <c r="A19" s="25" t="s">
        <v>0</v>
      </c>
      <c r="B19" s="25" t="s">
        <v>1</v>
      </c>
      <c r="C19" s="26" t="s">
        <v>23</v>
      </c>
      <c r="D19" s="25" t="s">
        <v>12</v>
      </c>
      <c r="E19" s="25" t="s">
        <v>3</v>
      </c>
      <c r="F19" s="39" t="s">
        <v>21</v>
      </c>
      <c r="G19" s="23" t="s">
        <v>49</v>
      </c>
      <c r="H19" s="26" t="s">
        <v>19</v>
      </c>
      <c r="I19" s="25" t="s">
        <v>22</v>
      </c>
      <c r="J19" s="25" t="s">
        <v>3</v>
      </c>
      <c r="K19" s="25" t="s">
        <v>17</v>
      </c>
      <c r="L19" s="23" t="s">
        <v>50</v>
      </c>
      <c r="M19" s="26" t="s">
        <v>24</v>
      </c>
      <c r="N19" s="25" t="s">
        <v>29</v>
      </c>
      <c r="O19" s="25" t="s">
        <v>27</v>
      </c>
      <c r="P19" s="25" t="s">
        <v>30</v>
      </c>
      <c r="Q19" s="25" t="s">
        <v>25</v>
      </c>
      <c r="R19" s="23" t="s">
        <v>51</v>
      </c>
      <c r="S19" s="26" t="s">
        <v>9</v>
      </c>
      <c r="T19" s="25" t="s">
        <v>13</v>
      </c>
      <c r="U19" s="26" t="s">
        <v>10</v>
      </c>
      <c r="V19" s="25" t="s">
        <v>14</v>
      </c>
      <c r="W19" s="34" t="s">
        <v>52</v>
      </c>
      <c r="X19" s="25" t="s">
        <v>15</v>
      </c>
      <c r="Y19" s="38" t="s">
        <v>2</v>
      </c>
    </row>
    <row r="20" spans="1:26" ht="56.25" customHeight="1">
      <c r="A20" s="25"/>
      <c r="B20" s="25"/>
      <c r="C20" s="26"/>
      <c r="D20" s="25"/>
      <c r="E20" s="25"/>
      <c r="F20" s="25"/>
      <c r="G20" s="27"/>
      <c r="H20" s="26"/>
      <c r="I20" s="25"/>
      <c r="J20" s="25"/>
      <c r="K20" s="25"/>
      <c r="L20" s="27"/>
      <c r="M20" s="26"/>
      <c r="N20" s="25"/>
      <c r="O20" s="25"/>
      <c r="P20" s="25"/>
      <c r="Q20" s="25"/>
      <c r="R20" s="24"/>
      <c r="S20" s="26"/>
      <c r="T20" s="25"/>
      <c r="U20" s="26"/>
      <c r="V20" s="25"/>
      <c r="W20" s="24"/>
      <c r="X20" s="25"/>
      <c r="Y20" s="38"/>
    </row>
    <row r="21" spans="1:26" ht="24">
      <c r="A21" s="2">
        <v>1</v>
      </c>
      <c r="B21" s="20" t="s">
        <v>43</v>
      </c>
      <c r="C21" s="2">
        <v>19</v>
      </c>
      <c r="D21" s="3">
        <v>38000</v>
      </c>
      <c r="E21" s="3">
        <v>4180</v>
      </c>
      <c r="F21" s="3">
        <v>38000</v>
      </c>
      <c r="G21" s="3">
        <f>SUM(D21:F21)</f>
        <v>80180</v>
      </c>
      <c r="H21" s="3">
        <v>7</v>
      </c>
      <c r="I21" s="3">
        <v>14000</v>
      </c>
      <c r="J21" s="3">
        <v>1540</v>
      </c>
      <c r="K21" s="3">
        <v>7000</v>
      </c>
      <c r="L21" s="3">
        <f>SUM(I21:K21)</f>
        <v>22540</v>
      </c>
      <c r="M21" s="3">
        <v>2</v>
      </c>
      <c r="N21" s="11">
        <v>4000</v>
      </c>
      <c r="O21" s="11">
        <v>440</v>
      </c>
      <c r="P21" s="11">
        <v>4000</v>
      </c>
      <c r="Q21" s="11">
        <v>1200</v>
      </c>
      <c r="R21" s="11">
        <f>SUM(N21:Q21)</f>
        <v>9640</v>
      </c>
      <c r="S21" s="3">
        <v>2</v>
      </c>
      <c r="T21" s="3">
        <v>1000</v>
      </c>
      <c r="U21" s="3">
        <v>2</v>
      </c>
      <c r="V21" s="3">
        <v>2000</v>
      </c>
      <c r="W21" s="3">
        <f>T21+V21</f>
        <v>3000</v>
      </c>
      <c r="X21" s="3">
        <f>U21+H21+S21+C21+M21</f>
        <v>32</v>
      </c>
      <c r="Y21" s="19">
        <f>D21+E21+F21+I21+J21+K21+T21+V21+N21+O21+P21+Q21</f>
        <v>115360</v>
      </c>
    </row>
    <row r="22" spans="1:26" ht="24">
      <c r="A22" s="2"/>
      <c r="B22" s="20" t="s">
        <v>44</v>
      </c>
      <c r="C22" s="2">
        <v>1</v>
      </c>
      <c r="D22" s="3">
        <v>2000</v>
      </c>
      <c r="E22" s="3">
        <v>220</v>
      </c>
      <c r="F22" s="3">
        <v>2000</v>
      </c>
      <c r="G22" s="3">
        <f t="shared" ref="G22:G28" si="14">SUM(D22:F22)</f>
        <v>4220</v>
      </c>
      <c r="H22" s="3"/>
      <c r="I22" s="3"/>
      <c r="J22" s="3"/>
      <c r="K22" s="3"/>
      <c r="L22" s="3">
        <f t="shared" ref="L22:L27" si="15">SUM(I22:K22)</f>
        <v>0</v>
      </c>
      <c r="M22" s="3"/>
      <c r="N22" s="11"/>
      <c r="O22" s="11"/>
      <c r="P22" s="11"/>
      <c r="Q22" s="11"/>
      <c r="R22" s="11">
        <f t="shared" ref="R22:R27" si="16">SUM(N22:Q22)</f>
        <v>0</v>
      </c>
      <c r="S22" s="3"/>
      <c r="T22" s="3"/>
      <c r="U22" s="3"/>
      <c r="V22" s="3"/>
      <c r="W22" s="3">
        <f t="shared" ref="W22:W27" si="17">T22+V22</f>
        <v>0</v>
      </c>
      <c r="X22" s="3">
        <f t="shared" ref="X22:X24" si="18">U22+H22+S22+C22+M22</f>
        <v>1</v>
      </c>
      <c r="Y22" s="19">
        <f t="shared" ref="Y22:Y24" si="19">D22+E22+F22+I22+J22+K22+T22+V22+N22+O22+P22+Q22</f>
        <v>4220</v>
      </c>
    </row>
    <row r="23" spans="1:26" ht="24">
      <c r="A23" s="2">
        <v>2</v>
      </c>
      <c r="B23" s="20" t="s">
        <v>42</v>
      </c>
      <c r="C23" s="2">
        <v>8</v>
      </c>
      <c r="D23" s="3">
        <v>16000</v>
      </c>
      <c r="E23" s="3">
        <v>1760</v>
      </c>
      <c r="F23" s="3">
        <v>16000</v>
      </c>
      <c r="G23" s="3">
        <f t="shared" si="14"/>
        <v>33760</v>
      </c>
      <c r="H23" s="3">
        <v>1</v>
      </c>
      <c r="I23" s="3">
        <v>2000</v>
      </c>
      <c r="J23" s="3">
        <v>220</v>
      </c>
      <c r="K23" s="3">
        <v>1000</v>
      </c>
      <c r="L23" s="3">
        <f t="shared" si="15"/>
        <v>3220</v>
      </c>
      <c r="M23" s="3"/>
      <c r="N23" s="3"/>
      <c r="O23" s="3"/>
      <c r="P23" s="3"/>
      <c r="Q23" s="3"/>
      <c r="R23" s="11">
        <f t="shared" si="16"/>
        <v>0</v>
      </c>
      <c r="S23" s="3"/>
      <c r="T23" s="3"/>
      <c r="U23" s="3"/>
      <c r="V23" s="3"/>
      <c r="W23" s="3">
        <f t="shared" si="17"/>
        <v>0</v>
      </c>
      <c r="X23" s="3">
        <f t="shared" si="18"/>
        <v>9</v>
      </c>
      <c r="Y23" s="19">
        <f t="shared" si="19"/>
        <v>36980</v>
      </c>
    </row>
    <row r="24" spans="1:26" ht="24">
      <c r="A24" s="2"/>
      <c r="B24" s="20" t="s">
        <v>41</v>
      </c>
      <c r="C24" s="2"/>
      <c r="D24" s="3"/>
      <c r="E24" s="3"/>
      <c r="F24" s="3"/>
      <c r="G24" s="3">
        <f t="shared" si="14"/>
        <v>0</v>
      </c>
      <c r="H24" s="3">
        <v>1</v>
      </c>
      <c r="I24" s="3">
        <v>2000</v>
      </c>
      <c r="J24" s="3">
        <v>220</v>
      </c>
      <c r="K24" s="3">
        <v>1000</v>
      </c>
      <c r="L24" s="3">
        <f t="shared" si="15"/>
        <v>3220</v>
      </c>
      <c r="M24" s="3"/>
      <c r="N24" s="3"/>
      <c r="O24" s="3"/>
      <c r="P24" s="3"/>
      <c r="Q24" s="3"/>
      <c r="R24" s="11">
        <f t="shared" si="16"/>
        <v>0</v>
      </c>
      <c r="S24" s="3"/>
      <c r="T24" s="3"/>
      <c r="U24" s="3"/>
      <c r="V24" s="3"/>
      <c r="W24" s="3">
        <f t="shared" si="17"/>
        <v>0</v>
      </c>
      <c r="X24" s="3">
        <f t="shared" si="18"/>
        <v>1</v>
      </c>
      <c r="Y24" s="19">
        <f t="shared" si="19"/>
        <v>3220</v>
      </c>
    </row>
    <row r="25" spans="1:26" ht="18.75" customHeight="1">
      <c r="A25" s="16" t="s">
        <v>2</v>
      </c>
      <c r="B25" s="16"/>
      <c r="C25" s="16">
        <f>SUM(C21:C24)</f>
        <v>28</v>
      </c>
      <c r="D25" s="16">
        <f t="shared" ref="D25:Y25" si="20">SUM(D21:D24)</f>
        <v>56000</v>
      </c>
      <c r="E25" s="16">
        <f t="shared" si="20"/>
        <v>6160</v>
      </c>
      <c r="F25" s="16">
        <f t="shared" si="20"/>
        <v>56000</v>
      </c>
      <c r="G25" s="3">
        <f t="shared" si="14"/>
        <v>118160</v>
      </c>
      <c r="H25" s="16">
        <f t="shared" si="20"/>
        <v>9</v>
      </c>
      <c r="I25" s="16">
        <f t="shared" si="20"/>
        <v>18000</v>
      </c>
      <c r="J25" s="16">
        <f t="shared" si="20"/>
        <v>1980</v>
      </c>
      <c r="K25" s="16">
        <f t="shared" si="20"/>
        <v>9000</v>
      </c>
      <c r="L25" s="3">
        <f t="shared" si="15"/>
        <v>28980</v>
      </c>
      <c r="M25" s="16">
        <f t="shared" si="20"/>
        <v>2</v>
      </c>
      <c r="N25" s="16">
        <f t="shared" si="20"/>
        <v>4000</v>
      </c>
      <c r="O25" s="16">
        <f t="shared" si="20"/>
        <v>440</v>
      </c>
      <c r="P25" s="16">
        <f t="shared" si="20"/>
        <v>4000</v>
      </c>
      <c r="Q25" s="16">
        <f t="shared" si="20"/>
        <v>1200</v>
      </c>
      <c r="R25" s="11">
        <f t="shared" si="16"/>
        <v>9640</v>
      </c>
      <c r="S25" s="16">
        <f t="shared" si="20"/>
        <v>2</v>
      </c>
      <c r="T25" s="16">
        <f t="shared" si="20"/>
        <v>1000</v>
      </c>
      <c r="U25" s="16">
        <f t="shared" si="20"/>
        <v>2</v>
      </c>
      <c r="V25" s="16">
        <f t="shared" si="20"/>
        <v>2000</v>
      </c>
      <c r="W25" s="3">
        <f t="shared" si="17"/>
        <v>3000</v>
      </c>
      <c r="X25" s="16">
        <f t="shared" si="20"/>
        <v>43</v>
      </c>
      <c r="Y25" s="16">
        <f t="shared" si="20"/>
        <v>159780</v>
      </c>
      <c r="Z25" s="4" t="s">
        <v>16</v>
      </c>
    </row>
    <row r="26" spans="1:26" ht="18.75" customHeight="1">
      <c r="A26" s="16"/>
      <c r="B26" s="16" t="s">
        <v>31</v>
      </c>
      <c r="C26" s="16">
        <f>C5+C7+C9+C14+C16+C21+C23</f>
        <v>121</v>
      </c>
      <c r="D26" s="16">
        <f t="shared" ref="D26:Y26" si="21">D5+D7+D9+D14+D16+D21+D23</f>
        <v>153300</v>
      </c>
      <c r="E26" s="16">
        <f t="shared" si="21"/>
        <v>26620</v>
      </c>
      <c r="F26" s="16">
        <f t="shared" si="21"/>
        <v>242000</v>
      </c>
      <c r="G26" s="3">
        <f t="shared" si="14"/>
        <v>421920</v>
      </c>
      <c r="H26" s="16">
        <f t="shared" si="21"/>
        <v>48</v>
      </c>
      <c r="I26" s="16">
        <f t="shared" si="21"/>
        <v>55900</v>
      </c>
      <c r="J26" s="16">
        <f t="shared" si="21"/>
        <v>10560</v>
      </c>
      <c r="K26" s="16">
        <f t="shared" si="21"/>
        <v>48000</v>
      </c>
      <c r="L26" s="3">
        <f t="shared" si="15"/>
        <v>114460</v>
      </c>
      <c r="M26" s="16">
        <f t="shared" si="21"/>
        <v>5</v>
      </c>
      <c r="N26" s="16">
        <f t="shared" si="21"/>
        <v>7000</v>
      </c>
      <c r="O26" s="16">
        <f t="shared" si="21"/>
        <v>1100</v>
      </c>
      <c r="P26" s="16">
        <f t="shared" si="21"/>
        <v>10000</v>
      </c>
      <c r="Q26" s="16">
        <f t="shared" si="21"/>
        <v>1200</v>
      </c>
      <c r="R26" s="11">
        <f t="shared" si="16"/>
        <v>19300</v>
      </c>
      <c r="S26" s="16">
        <f t="shared" si="21"/>
        <v>8</v>
      </c>
      <c r="T26" s="16">
        <f t="shared" si="21"/>
        <v>4000</v>
      </c>
      <c r="U26" s="16">
        <f t="shared" si="21"/>
        <v>12</v>
      </c>
      <c r="V26" s="16">
        <f t="shared" si="21"/>
        <v>12000</v>
      </c>
      <c r="W26" s="3">
        <f t="shared" si="17"/>
        <v>16000</v>
      </c>
      <c r="X26" s="16">
        <f t="shared" si="21"/>
        <v>194</v>
      </c>
      <c r="Y26" s="16">
        <f t="shared" si="21"/>
        <v>571680</v>
      </c>
    </row>
    <row r="27" spans="1:26" ht="18.75" customHeight="1">
      <c r="A27" s="16"/>
      <c r="B27" s="16" t="s">
        <v>32</v>
      </c>
      <c r="C27" s="16">
        <f>C6+C8+C10+C15+C17+C22+C24</f>
        <v>7</v>
      </c>
      <c r="D27" s="16">
        <f t="shared" ref="D27:Y27" si="22">D6+D8+D10+D15+D17+D22+D24</f>
        <v>8600</v>
      </c>
      <c r="E27" s="16">
        <f t="shared" si="22"/>
        <v>1540</v>
      </c>
      <c r="F27" s="16">
        <f t="shared" si="22"/>
        <v>14000</v>
      </c>
      <c r="G27" s="3">
        <f t="shared" si="14"/>
        <v>24140</v>
      </c>
      <c r="H27" s="16">
        <f t="shared" si="22"/>
        <v>4</v>
      </c>
      <c r="I27" s="16">
        <f t="shared" si="22"/>
        <v>4700</v>
      </c>
      <c r="J27" s="16">
        <f t="shared" si="22"/>
        <v>880</v>
      </c>
      <c r="K27" s="16">
        <f t="shared" si="22"/>
        <v>4000</v>
      </c>
      <c r="L27" s="3">
        <f t="shared" si="15"/>
        <v>9580</v>
      </c>
      <c r="M27" s="16">
        <f t="shared" si="22"/>
        <v>0</v>
      </c>
      <c r="N27" s="16">
        <f t="shared" si="22"/>
        <v>0</v>
      </c>
      <c r="O27" s="16">
        <f t="shared" si="22"/>
        <v>0</v>
      </c>
      <c r="P27" s="16">
        <f t="shared" si="22"/>
        <v>0</v>
      </c>
      <c r="Q27" s="16">
        <f t="shared" si="22"/>
        <v>0</v>
      </c>
      <c r="R27" s="11">
        <f t="shared" si="16"/>
        <v>0</v>
      </c>
      <c r="S27" s="16">
        <f t="shared" si="22"/>
        <v>1</v>
      </c>
      <c r="T27" s="16">
        <f t="shared" si="22"/>
        <v>500</v>
      </c>
      <c r="U27" s="16">
        <f t="shared" si="22"/>
        <v>0</v>
      </c>
      <c r="V27" s="16">
        <f t="shared" si="22"/>
        <v>0</v>
      </c>
      <c r="W27" s="3">
        <f t="shared" si="17"/>
        <v>500</v>
      </c>
      <c r="X27" s="16">
        <f t="shared" si="22"/>
        <v>12</v>
      </c>
      <c r="Y27" s="16">
        <f t="shared" si="22"/>
        <v>34220</v>
      </c>
    </row>
    <row r="28" spans="1:26" s="5" customFormat="1" ht="23.25" customHeight="1">
      <c r="A28" s="30" t="s">
        <v>4</v>
      </c>
      <c r="B28" s="30"/>
      <c r="C28" s="30">
        <f>C11+C18+C25</f>
        <v>128</v>
      </c>
      <c r="D28" s="30">
        <f t="shared" ref="D28:X28" si="23">D25+D18+D11</f>
        <v>161900</v>
      </c>
      <c r="E28" s="30">
        <f t="shared" si="23"/>
        <v>28160</v>
      </c>
      <c r="F28" s="30">
        <f t="shared" si="23"/>
        <v>256000</v>
      </c>
      <c r="G28" s="28">
        <f t="shared" si="14"/>
        <v>446060</v>
      </c>
      <c r="H28" s="30">
        <f t="shared" si="23"/>
        <v>52</v>
      </c>
      <c r="I28" s="30">
        <f t="shared" si="23"/>
        <v>60600</v>
      </c>
      <c r="J28" s="30">
        <f t="shared" si="23"/>
        <v>11440</v>
      </c>
      <c r="K28" s="30">
        <f t="shared" si="23"/>
        <v>52000</v>
      </c>
      <c r="L28" s="21">
        <f>SUM(I28:K29)</f>
        <v>124040</v>
      </c>
      <c r="M28" s="30">
        <f t="shared" ref="M28:Q28" si="24">M25+M18+M11</f>
        <v>5</v>
      </c>
      <c r="N28" s="30">
        <f t="shared" si="24"/>
        <v>7000</v>
      </c>
      <c r="O28" s="30">
        <f t="shared" si="24"/>
        <v>1100</v>
      </c>
      <c r="P28" s="30">
        <f t="shared" si="24"/>
        <v>10000</v>
      </c>
      <c r="Q28" s="30">
        <f t="shared" si="24"/>
        <v>1200</v>
      </c>
      <c r="R28" s="21">
        <f>SUM(N28:Q29)</f>
        <v>19300</v>
      </c>
      <c r="S28" s="30">
        <f t="shared" si="23"/>
        <v>9</v>
      </c>
      <c r="T28" s="30">
        <f t="shared" si="23"/>
        <v>4500</v>
      </c>
      <c r="U28" s="30">
        <f t="shared" si="23"/>
        <v>12</v>
      </c>
      <c r="V28" s="30">
        <f t="shared" si="23"/>
        <v>12000</v>
      </c>
      <c r="W28" s="21">
        <f>T28+V28</f>
        <v>16500</v>
      </c>
      <c r="X28" s="30">
        <f t="shared" si="23"/>
        <v>206</v>
      </c>
      <c r="Y28" s="43">
        <f>Y25+Y18+Y11</f>
        <v>605900</v>
      </c>
    </row>
    <row r="29" spans="1:26" s="5" customFormat="1" ht="16.5" customHeight="1">
      <c r="A29" s="30"/>
      <c r="B29" s="30"/>
      <c r="C29" s="30"/>
      <c r="D29" s="30"/>
      <c r="E29" s="30"/>
      <c r="F29" s="30"/>
      <c r="G29" s="29"/>
      <c r="H29" s="30"/>
      <c r="I29" s="30"/>
      <c r="J29" s="30"/>
      <c r="K29" s="30"/>
      <c r="L29" s="22"/>
      <c r="M29" s="30"/>
      <c r="N29" s="30"/>
      <c r="O29" s="30"/>
      <c r="P29" s="30"/>
      <c r="Q29" s="30"/>
      <c r="R29" s="22"/>
      <c r="S29" s="30"/>
      <c r="T29" s="30"/>
      <c r="U29" s="30"/>
      <c r="V29" s="30"/>
      <c r="W29" s="22"/>
      <c r="X29" s="30"/>
      <c r="Y29" s="43"/>
    </row>
    <row r="30" spans="1:26" s="5" customFormat="1" ht="23.25" customHeight="1">
      <c r="A30" s="14"/>
      <c r="B30" s="40">
        <f>Y28</f>
        <v>605900</v>
      </c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</row>
    <row r="31" spans="1:26" ht="18.75">
      <c r="U31" s="41" t="s">
        <v>7</v>
      </c>
      <c r="V31" s="41"/>
      <c r="W31" s="41"/>
      <c r="X31" s="41"/>
      <c r="Y31" s="41"/>
    </row>
    <row r="32" spans="1:26" ht="18.75">
      <c r="U32" s="42">
        <v>43763</v>
      </c>
      <c r="V32" s="42"/>
      <c r="W32" s="42"/>
      <c r="X32" s="42"/>
      <c r="Y32" s="42"/>
    </row>
    <row r="34" spans="2:3">
      <c r="B34" s="13"/>
      <c r="C34" s="13"/>
    </row>
  </sheetData>
  <mergeCells count="104">
    <mergeCell ref="F19:F20"/>
    <mergeCell ref="B30:Y30"/>
    <mergeCell ref="U31:Y31"/>
    <mergeCell ref="U32:Y32"/>
    <mergeCell ref="T28:T29"/>
    <mergeCell ref="U28:U29"/>
    <mergeCell ref="V28:V29"/>
    <mergeCell ref="X28:X29"/>
    <mergeCell ref="H28:H29"/>
    <mergeCell ref="I28:I29"/>
    <mergeCell ref="J28:J29"/>
    <mergeCell ref="K28:K29"/>
    <mergeCell ref="Q28:Q29"/>
    <mergeCell ref="M28:M29"/>
    <mergeCell ref="N28:N29"/>
    <mergeCell ref="O28:O29"/>
    <mergeCell ref="P28:P29"/>
    <mergeCell ref="W28:W29"/>
    <mergeCell ref="E28:E29"/>
    <mergeCell ref="F28:F29"/>
    <mergeCell ref="S28:S29"/>
    <mergeCell ref="Y28:Y29"/>
    <mergeCell ref="X19:X20"/>
    <mergeCell ref="J19:J20"/>
    <mergeCell ref="K19:K20"/>
    <mergeCell ref="M19:M20"/>
    <mergeCell ref="N19:N20"/>
    <mergeCell ref="O19:O20"/>
    <mergeCell ref="P19:P20"/>
    <mergeCell ref="Q19:Q20"/>
    <mergeCell ref="V12:V13"/>
    <mergeCell ref="H19:H20"/>
    <mergeCell ref="X12:X13"/>
    <mergeCell ref="Y12:Y13"/>
    <mergeCell ref="Y19:Y20"/>
    <mergeCell ref="H12:H13"/>
    <mergeCell ref="I12:I13"/>
    <mergeCell ref="J12:J13"/>
    <mergeCell ref="K12:K13"/>
    <mergeCell ref="Q12:Q13"/>
    <mergeCell ref="M12:M13"/>
    <mergeCell ref="N12:N13"/>
    <mergeCell ref="O12:O13"/>
    <mergeCell ref="P12:P13"/>
    <mergeCell ref="S12:S13"/>
    <mergeCell ref="T12:T13"/>
    <mergeCell ref="U12:U13"/>
    <mergeCell ref="W12:W13"/>
    <mergeCell ref="W19:W20"/>
    <mergeCell ref="L12:L13"/>
    <mergeCell ref="L19:L20"/>
    <mergeCell ref="S19:S20"/>
    <mergeCell ref="T19:T20"/>
    <mergeCell ref="U19:U20"/>
    <mergeCell ref="V19:V20"/>
    <mergeCell ref="I19:I20"/>
    <mergeCell ref="A1:Y1"/>
    <mergeCell ref="A3:A4"/>
    <mergeCell ref="B3:B4"/>
    <mergeCell ref="C3:C4"/>
    <mergeCell ref="D3:D4"/>
    <mergeCell ref="E3:E4"/>
    <mergeCell ref="F3:F4"/>
    <mergeCell ref="S3:S4"/>
    <mergeCell ref="T3:T4"/>
    <mergeCell ref="U3:U4"/>
    <mergeCell ref="Y3:Y4"/>
    <mergeCell ref="X3:X4"/>
    <mergeCell ref="V3:V4"/>
    <mergeCell ref="Q3:Q4"/>
    <mergeCell ref="P3:P4"/>
    <mergeCell ref="O3:O4"/>
    <mergeCell ref="N3:N4"/>
    <mergeCell ref="M3:M4"/>
    <mergeCell ref="K3:K4"/>
    <mergeCell ref="J3:J4"/>
    <mergeCell ref="I3:I4"/>
    <mergeCell ref="H3:H4"/>
    <mergeCell ref="W3:W4"/>
    <mergeCell ref="L3:L4"/>
    <mergeCell ref="L28:L29"/>
    <mergeCell ref="R3:R4"/>
    <mergeCell ref="R12:R13"/>
    <mergeCell ref="R19:R20"/>
    <mergeCell ref="R28:R29"/>
    <mergeCell ref="A12:A13"/>
    <mergeCell ref="B12:B13"/>
    <mergeCell ref="C12:C13"/>
    <mergeCell ref="D12:D13"/>
    <mergeCell ref="E12:E13"/>
    <mergeCell ref="G3:G4"/>
    <mergeCell ref="G12:G13"/>
    <mergeCell ref="G19:G20"/>
    <mergeCell ref="G28:G29"/>
    <mergeCell ref="B19:B20"/>
    <mergeCell ref="C19:C20"/>
    <mergeCell ref="D19:D20"/>
    <mergeCell ref="E19:E20"/>
    <mergeCell ref="F12:F13"/>
    <mergeCell ref="A28:A29"/>
    <mergeCell ref="B28:B29"/>
    <mergeCell ref="C28:C29"/>
    <mergeCell ref="D28:D29"/>
    <mergeCell ref="A19:A20"/>
  </mergeCells>
  <phoneticPr fontId="3" type="noConversion"/>
  <pageMargins left="0.35433070866141736" right="0.35433070866141736" top="0.39370078740157483" bottom="0.19685039370078741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2016年春季</vt:lpstr>
    </vt:vector>
  </TitlesOfParts>
  <Company>WWW.YlmF.CoM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雨林木风</dc:creator>
  <cp:lastModifiedBy>lenovo</cp:lastModifiedBy>
  <cp:lastPrinted>2019-10-28T08:48:48Z</cp:lastPrinted>
  <dcterms:created xsi:type="dcterms:W3CDTF">2009-03-04T01:53:32Z</dcterms:created>
  <dcterms:modified xsi:type="dcterms:W3CDTF">2019-10-28T08:51:58Z</dcterms:modified>
</cp:coreProperties>
</file>