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80" windowWidth="20175" windowHeight="7200" firstSheet="23" activeTab="26"/>
  </bookViews>
  <sheets>
    <sheet name="封面" sheetId="1" r:id="rId1"/>
    <sheet name="一般公共预算收入执行情况表" sheetId="2" r:id="rId2"/>
    <sheet name="一般公共预算支出执行情况表" sheetId="3" r:id="rId3"/>
    <sheet name="一般公共预算基本支出执行情况表" sheetId="4" r:id="rId4"/>
    <sheet name="政府性基金收入预算执行情况表" sheetId="5" r:id="rId5"/>
    <sheet name="政府性基金支出预算执行情况表" sheetId="6" r:id="rId6"/>
    <sheet name="国有资本经营收入预算执行情况表" sheetId="7" r:id="rId7"/>
    <sheet name="国有资本经营支出预算执行情况表" sheetId="8" r:id="rId8"/>
    <sheet name="社会保险基金预算收入执行情况表" sheetId="9" r:id="rId9"/>
    <sheet name="社会保险基金预算支出执行情况表" sheetId="10" r:id="rId10"/>
    <sheet name="对村级财政转移支付预算执行情况表" sheetId="11" r:id="rId11"/>
    <sheet name="三公经费执行情况表" sheetId="12" r:id="rId12"/>
    <sheet name="乡镇基本建设支出执行情况表" sheetId="13" r:id="rId13"/>
    <sheet name="政府收支执行情况的说明" sheetId="14" r:id="rId14"/>
    <sheet name="一般公共预算收入预算表" sheetId="15" r:id="rId15"/>
    <sheet name="一般公共预算支出预算表" sheetId="16" r:id="rId16"/>
    <sheet name="一般公共预算基本支出预算表" sheetId="17" r:id="rId17"/>
    <sheet name="政府性基金收入预算表" sheetId="18" r:id="rId18"/>
    <sheet name="政府性基金支出预算表" sheetId="19" r:id="rId19"/>
    <sheet name="国有资本经营收入预算表" sheetId="20" r:id="rId20"/>
    <sheet name="国有资本经营支出预算表" sheetId="21" r:id="rId21"/>
    <sheet name="社会保险基金收入预算表" sheetId="22" r:id="rId22"/>
    <sheet name="社会保险基金支出预算表" sheetId="23" r:id="rId23"/>
    <sheet name="对村级财政转移支付预算表" sheetId="24" r:id="rId24"/>
    <sheet name="三公预算情况表" sheetId="25" r:id="rId25"/>
    <sheet name="乡镇基本建设支出预算情况表" sheetId="26" r:id="rId26"/>
    <sheet name="政府收支预算相关情况说明" sheetId="27" r:id="rId27"/>
  </sheets>
  <definedNames>
    <definedName name="_xlnm.Print_Area" localSheetId="16">一般公共预算基本支出预算表!$A$1:$E$31</definedName>
    <definedName name="_xlnm.Print_Area" localSheetId="3">一般公共预算基本支出执行情况表!$A$1:$F$31</definedName>
    <definedName name="_xlnm.Print_Area" localSheetId="15">一般公共预算支出预算表!$A$1:$E$167</definedName>
    <definedName name="_xlnm.Print_Area" localSheetId="2">一般公共预算支出执行情况表!$A$1:$F$176</definedName>
    <definedName name="_xlnm.Print_Area" localSheetId="5">政府性基金支出预算执行情况表!$A$3:$D$18</definedName>
    <definedName name="_xlnm.Print_Titles" localSheetId="15">一般公共预算支出预算表!$3:$3</definedName>
    <definedName name="_xlnm.Print_Titles" localSheetId="2">一般公共预算支出执行情况表!$3:$3</definedName>
  </definedNames>
  <calcPr calcId="124519"/>
</workbook>
</file>

<file path=xl/calcChain.xml><?xml version="1.0" encoding="utf-8"?>
<calcChain xmlns="http://schemas.openxmlformats.org/spreadsheetml/2006/main">
  <c r="D5" i="17"/>
  <c r="D6"/>
  <c r="D7"/>
  <c r="D8"/>
  <c r="D9"/>
  <c r="D10"/>
  <c r="D15"/>
  <c r="D17"/>
  <c r="D18"/>
  <c r="D19"/>
  <c r="D20"/>
  <c r="D21"/>
  <c r="D23"/>
  <c r="D24"/>
  <c r="D25"/>
  <c r="D28"/>
  <c r="D30"/>
  <c r="D4"/>
  <c r="E5" i="16"/>
  <c r="E6"/>
  <c r="E7"/>
  <c r="E8"/>
  <c r="E9"/>
  <c r="E10"/>
  <c r="E11"/>
  <c r="E12"/>
  <c r="E13"/>
  <c r="E14"/>
  <c r="E15"/>
  <c r="E16"/>
  <c r="E19"/>
  <c r="E20"/>
  <c r="E21"/>
  <c r="E22"/>
  <c r="E23"/>
  <c r="E24"/>
  <c r="E25"/>
  <c r="E26"/>
  <c r="E27"/>
  <c r="E28"/>
  <c r="E29"/>
  <c r="E30"/>
  <c r="E31"/>
  <c r="E32"/>
  <c r="E33"/>
  <c r="E34"/>
  <c r="E35"/>
  <c r="E36"/>
  <c r="E37"/>
  <c r="E38"/>
  <c r="E39"/>
  <c r="E40"/>
  <c r="E41"/>
  <c r="E42"/>
  <c r="E43"/>
  <c r="E44"/>
  <c r="E45"/>
  <c r="E46"/>
  <c r="E47"/>
  <c r="E48"/>
  <c r="E49"/>
  <c r="E50"/>
  <c r="E52"/>
  <c r="E53"/>
  <c r="E54"/>
  <c r="E55"/>
  <c r="E56"/>
  <c r="E57"/>
  <c r="E58"/>
  <c r="E59"/>
  <c r="E60"/>
  <c r="E61"/>
  <c r="E62"/>
  <c r="E63"/>
  <c r="E64"/>
  <c r="E65"/>
  <c r="E66"/>
  <c r="E67"/>
  <c r="E68"/>
  <c r="E69"/>
  <c r="E70"/>
  <c r="E71"/>
  <c r="E72"/>
  <c r="E73"/>
  <c r="E74"/>
  <c r="E75"/>
  <c r="E76"/>
  <c r="E77"/>
  <c r="E78"/>
  <c r="E79"/>
  <c r="E80"/>
  <c r="E81"/>
  <c r="E82"/>
  <c r="E83"/>
  <c r="E84"/>
  <c r="E85"/>
  <c r="E86"/>
  <c r="E87"/>
  <c r="E88"/>
  <c r="E89"/>
  <c r="E90"/>
  <c r="E91"/>
  <c r="E92"/>
  <c r="E93"/>
  <c r="E94"/>
  <c r="E95"/>
  <c r="E96"/>
  <c r="E97"/>
  <c r="E98"/>
  <c r="E99"/>
  <c r="E100"/>
  <c r="E101"/>
  <c r="E102"/>
  <c r="E103"/>
  <c r="E104"/>
  <c r="E105"/>
  <c r="E106"/>
  <c r="E107"/>
  <c r="E108"/>
  <c r="E109"/>
  <c r="E110"/>
  <c r="E111"/>
  <c r="E112"/>
  <c r="E113"/>
  <c r="E114"/>
  <c r="E115"/>
  <c r="E116"/>
  <c r="E117"/>
  <c r="E118"/>
  <c r="E119"/>
  <c r="E120"/>
  <c r="E121"/>
  <c r="E122"/>
  <c r="E123"/>
  <c r="E124"/>
  <c r="E126"/>
  <c r="E127"/>
  <c r="E128"/>
  <c r="E129"/>
  <c r="E130"/>
  <c r="E131"/>
  <c r="E132"/>
  <c r="E133"/>
  <c r="E135"/>
  <c r="E136"/>
  <c r="E137"/>
  <c r="E138"/>
  <c r="E139"/>
  <c r="E140"/>
  <c r="E141"/>
  <c r="E142"/>
  <c r="E146"/>
  <c r="E147"/>
  <c r="E148"/>
  <c r="E149"/>
  <c r="E150"/>
  <c r="E151"/>
  <c r="E152"/>
  <c r="E153"/>
  <c r="E154"/>
  <c r="E155"/>
  <c r="E156"/>
  <c r="E157"/>
  <c r="E158"/>
  <c r="E162"/>
  <c r="E166"/>
  <c r="E167"/>
  <c r="E4"/>
  <c r="C4" i="15"/>
  <c r="D4" s="1"/>
  <c r="B4"/>
  <c r="D4" i="2"/>
  <c r="C4"/>
  <c r="E4" s="1"/>
  <c r="D5" i="25"/>
  <c r="D6"/>
  <c r="D8"/>
  <c r="D9"/>
  <c r="B9"/>
  <c r="E5" i="24"/>
  <c r="E6"/>
  <c r="E7"/>
  <c r="E8"/>
  <c r="E9"/>
  <c r="E10"/>
  <c r="E12"/>
  <c r="E4"/>
  <c r="D12"/>
  <c r="C12"/>
  <c r="E5" i="19"/>
  <c r="E6"/>
  <c r="E7"/>
  <c r="E8"/>
  <c r="E9"/>
  <c r="E10"/>
  <c r="E11"/>
  <c r="E12"/>
  <c r="E13"/>
  <c r="E14"/>
  <c r="E19"/>
  <c r="E4"/>
  <c r="C7"/>
  <c r="C8"/>
  <c r="C19"/>
  <c r="C7" i="18"/>
  <c r="D7"/>
  <c r="B7"/>
  <c r="D5"/>
  <c r="D167" i="16"/>
  <c r="D5" i="15"/>
  <c r="B7"/>
  <c r="C7"/>
  <c r="C11" s="1"/>
  <c r="D5" i="12"/>
  <c r="D6"/>
  <c r="D8"/>
  <c r="D9"/>
  <c r="C9"/>
  <c r="B9"/>
  <c r="F5" i="11"/>
  <c r="F6"/>
  <c r="F7"/>
  <c r="F8"/>
  <c r="F9"/>
  <c r="F10"/>
  <c r="F11"/>
  <c r="F4"/>
  <c r="E11"/>
  <c r="C11"/>
  <c r="D11"/>
  <c r="D5" i="2"/>
  <c r="D8"/>
  <c r="C5"/>
  <c r="F5" i="6"/>
  <c r="F6"/>
  <c r="F7"/>
  <c r="F8"/>
  <c r="F9"/>
  <c r="F10"/>
  <c r="F11"/>
  <c r="F12"/>
  <c r="F13"/>
  <c r="F14"/>
  <c r="F18"/>
  <c r="F4"/>
  <c r="C18"/>
  <c r="C7"/>
  <c r="C8"/>
  <c r="E8"/>
  <c r="E7" s="1"/>
  <c r="E18" s="1"/>
  <c r="D18"/>
  <c r="D7"/>
  <c r="D8"/>
  <c r="C9" i="5"/>
  <c r="D9"/>
  <c r="E9"/>
  <c r="B9"/>
  <c r="E4"/>
  <c r="E5" i="4"/>
  <c r="E6"/>
  <c r="E7"/>
  <c r="E8"/>
  <c r="E9"/>
  <c r="E10"/>
  <c r="E15"/>
  <c r="E17"/>
  <c r="E18"/>
  <c r="E19"/>
  <c r="E20"/>
  <c r="E21"/>
  <c r="E23"/>
  <c r="E24"/>
  <c r="E25"/>
  <c r="E28"/>
  <c r="E30"/>
  <c r="E4"/>
  <c r="D23"/>
  <c r="D30" s="1"/>
  <c r="C30"/>
  <c r="B30"/>
  <c r="C23"/>
  <c r="B23"/>
  <c r="F175" i="3"/>
  <c r="F176"/>
  <c r="F171"/>
  <c r="F5"/>
  <c r="F6"/>
  <c r="F7"/>
  <c r="F8"/>
  <c r="F9"/>
  <c r="F10"/>
  <c r="F11"/>
  <c r="F12"/>
  <c r="F13"/>
  <c r="F14"/>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4"/>
  <c r="F105"/>
  <c r="F106"/>
  <c r="F107"/>
  <c r="F108"/>
  <c r="F109"/>
  <c r="F110"/>
  <c r="F111"/>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52"/>
  <c r="F153"/>
  <c r="F154"/>
  <c r="F155"/>
  <c r="F156"/>
  <c r="F157"/>
  <c r="F158"/>
  <c r="F159"/>
  <c r="F160"/>
  <c r="F161"/>
  <c r="F162"/>
  <c r="F163"/>
  <c r="F164"/>
  <c r="F4"/>
  <c r="E176"/>
  <c r="D176"/>
  <c r="C176"/>
  <c r="D12" i="2"/>
  <c r="B8"/>
  <c r="B12" s="1"/>
  <c r="D7" i="15" l="1"/>
  <c r="B11"/>
  <c r="D11" s="1"/>
  <c r="C8" i="2"/>
  <c r="E8" s="1"/>
  <c r="E12" s="1"/>
  <c r="E5"/>
  <c r="C12" l="1"/>
</calcChain>
</file>

<file path=xl/sharedStrings.xml><?xml version="1.0" encoding="utf-8"?>
<sst xmlns="http://schemas.openxmlformats.org/spreadsheetml/2006/main" count="1099" uniqueCount="527">
  <si>
    <t>目  录</t>
  </si>
  <si>
    <t>2023年一般公共预算收入执行情况表</t>
  </si>
  <si>
    <t>2023年一般公共预算支出执行情况表</t>
  </si>
  <si>
    <t>2023年一般公共预算基本支出执行情况表</t>
  </si>
  <si>
    <t>2023年政府性基金收入预算执行情况表</t>
  </si>
  <si>
    <t>2023年政府性基金支出预算执行情况表</t>
  </si>
  <si>
    <t>2023年国有资本经营收入预算执行情况表</t>
  </si>
  <si>
    <t>2023年国有资本经营支出预算执行情况表</t>
  </si>
  <si>
    <t>2023年社会保险基金预算收入执行情况表</t>
  </si>
  <si>
    <t>2023年社会保险基金预算支出执行情况表</t>
  </si>
  <si>
    <t>2023年乡镇对村级财政转移支付预算执行情况表</t>
  </si>
  <si>
    <t>2023年“三公”经费执行情况表</t>
  </si>
  <si>
    <t>2023年乡镇基本建设支出执行情况表</t>
  </si>
  <si>
    <t>2023年政府收支执行相关情况的说明</t>
  </si>
  <si>
    <t>2024年一般公共预算收入预算表</t>
  </si>
  <si>
    <t>2024年一般公共预算支出预算表</t>
  </si>
  <si>
    <t>2024年一般公共预算基本支出预算表</t>
  </si>
  <si>
    <t>2024年政府性基金收入预算表</t>
  </si>
  <si>
    <t>2024年政府性基金支出预算表</t>
  </si>
  <si>
    <t>2024年国有资本经营收入预算表</t>
  </si>
  <si>
    <t>2024年国有资本经营支出预算表</t>
  </si>
  <si>
    <t>2024年社会保险基金收入预算表</t>
  </si>
  <si>
    <t>2024年社会保险基金支出预算表</t>
  </si>
  <si>
    <t>2024年乡镇对村级财政转移支付预算表</t>
  </si>
  <si>
    <t>2024年“三公”经费预算表</t>
  </si>
  <si>
    <t>2024年乡镇基本建设支出预算情况表</t>
  </si>
  <si>
    <t>2024年政府收支预算相关情况的说明</t>
  </si>
  <si>
    <t>单位：万元</t>
  </si>
  <si>
    <t>收入项目</t>
  </si>
  <si>
    <t>年初预算数</t>
  </si>
  <si>
    <t>经人大批准的调整后预算数</t>
  </si>
  <si>
    <t>执行数</t>
  </si>
  <si>
    <t>执行数占调整后预算数%</t>
  </si>
  <si>
    <t>一般公共预算收入合计</t>
  </si>
  <si>
    <t>上年结转收入</t>
  </si>
  <si>
    <t>动用预算稳定调节基金</t>
  </si>
  <si>
    <t>总    计</t>
  </si>
  <si>
    <t>科目编码</t>
  </si>
  <si>
    <t>项    目</t>
  </si>
  <si>
    <t>一般公共服务支出</t>
  </si>
  <si>
    <t>人大事务</t>
  </si>
  <si>
    <t>其他人大事务支出</t>
  </si>
  <si>
    <t>政府办公厅（室）及相关机构事务</t>
  </si>
  <si>
    <t>行政运行</t>
  </si>
  <si>
    <t>其他政府办公厅（室）及相关机构事务支出</t>
  </si>
  <si>
    <t>一般公共预算支出合计</t>
  </si>
  <si>
    <t>调出资金</t>
  </si>
  <si>
    <t>补充预算稳定调节基金</t>
  </si>
  <si>
    <t>结转下年支出</t>
  </si>
  <si>
    <t>上解支出</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</si>
  <si>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</si>
  <si>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</si>
  <si>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</si>
  <si>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</si>
  <si>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</si>
  <si>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</si>
  <si>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</si>
  <si>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</si>
  <si>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</si>
  <si>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</si>
  <si>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</si>
  <si>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</si>
  <si>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</si>
  <si>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</si>
  <si>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</si>
  <si>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</si>
  <si>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</si>
  <si>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</si>
  <si>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</si>
  <si>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</si>
  <si>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</si>
  <si>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</si>
  <si>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</si>
  <si>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</si>
  <si>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</si>
  <si>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</si>
  <si>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</si>
  <si>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</si>
  <si>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</si>
  <si>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</si>
  <si>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</si>
  <si>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</si>
  <si>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</si>
  <si>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</si>
  <si>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</si>
  <si>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</si>
  <si>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</si>
  <si>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</si>
  <si>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</si>
  <si>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</si>
  <si>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</si>
  <si>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</si>
  <si>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</si>
  <si>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</si>
  <si>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</si>
  <si>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</si>
  <si>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</si>
  <si>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</si>
  <si>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</si>
  <si>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</si>
  <si>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</si>
  <si>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</si>
  <si>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</si>
  <si>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</si>
  <si>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</si>
  <si>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项  目</t>
  </si>
  <si>
    <t xml:space="preserve">  1.基金转移收入</t>
  </si>
  <si>
    <t xml:space="preserve">  2.上年结转收入</t>
  </si>
  <si>
    <t>政府性基金收入总计</t>
  </si>
  <si>
    <t>预算科目</t>
  </si>
  <si>
    <t>社会保障和就业支出</t>
  </si>
  <si>
    <t>大中型水库移民后期扶持基金支出</t>
  </si>
  <si>
    <t>移民补助</t>
  </si>
  <si>
    <t>城乡社区支出</t>
  </si>
  <si>
    <t>国有土地使用权出让收入安排的支出</t>
  </si>
  <si>
    <t>农村基础设施建设支出</t>
  </si>
  <si>
    <t>农业农村生态环境支出</t>
  </si>
  <si>
    <t>政府性基金支出总计</t>
  </si>
  <si>
    <t>项       目</t>
  </si>
  <si>
    <t>执行数占调整后预算数的%</t>
  </si>
  <si>
    <t>国有资本经营收入</t>
  </si>
  <si>
    <t xml:space="preserve">     利润收入</t>
  </si>
  <si>
    <t>上年结余</t>
  </si>
  <si>
    <t>收入总计</t>
  </si>
  <si>
    <t>注：乡镇无国有资本经营收入，本表无数据</t>
  </si>
  <si>
    <t>国有资本经营预算支出</t>
  </si>
  <si>
    <t xml:space="preserve">    国有企业资本金注入</t>
  </si>
  <si>
    <t xml:space="preserve">      国有经济结构调整支出</t>
  </si>
  <si>
    <t>支出合计</t>
  </si>
  <si>
    <t>支出总计</t>
  </si>
  <si>
    <t>注：乡镇无国有资本经营支出，本表无数据。</t>
  </si>
  <si>
    <t>社会保险基金收入</t>
  </si>
  <si>
    <t>其中：企业职工基本养老保险基金收入</t>
  </si>
  <si>
    <t>注：区级、乡镇不编制社会保险基金收支预算，故本表无数据</t>
  </si>
  <si>
    <t>项 目</t>
  </si>
  <si>
    <t>社会保险基金支出</t>
  </si>
  <si>
    <t>其中：企业职工基本养老保险基金支出</t>
  </si>
  <si>
    <t>2023年对村级财政转移支付预算执行情况表</t>
  </si>
  <si>
    <t>序号</t>
  </si>
  <si>
    <t>村的名称</t>
  </si>
  <si>
    <t>合  计</t>
  </si>
  <si>
    <t>项目</t>
  </si>
  <si>
    <t>执行数占年初预算数的%</t>
  </si>
  <si>
    <t>因公出国（境）费</t>
  </si>
  <si>
    <t>公务接待费</t>
  </si>
  <si>
    <t>公务用车购置及运行费</t>
  </si>
  <si>
    <t>其中：公务用车购置费</t>
  </si>
  <si>
    <t xml:space="preserve">      公务用车运行费</t>
  </si>
  <si>
    <t>合计</t>
  </si>
  <si>
    <t>单位：万元（列至佰元）</t>
  </si>
  <si>
    <t>教育支出</t>
  </si>
  <si>
    <t>科学技术支出</t>
  </si>
  <si>
    <t>文化旅游体育与传媒支出</t>
  </si>
  <si>
    <t>卫生健康支出</t>
  </si>
  <si>
    <t>节能环保支出</t>
  </si>
  <si>
    <t>农林水支出</t>
  </si>
  <si>
    <t>交通运输支出</t>
  </si>
  <si>
    <t>商业服务业等支出</t>
  </si>
  <si>
    <t>住房保障支出</t>
  </si>
  <si>
    <t>粮油物资储备支出</t>
  </si>
  <si>
    <t>2023年政府收支执行情况的说明</t>
  </si>
  <si>
    <t>一、一般公共预算收支执行总体情况</t>
  </si>
  <si>
    <t>二、一般公共预算收入执行具体情况</t>
  </si>
  <si>
    <t>三、一般公共预算支出执行具体情况</t>
  </si>
  <si>
    <t>四、预算绩效管理工作开展情况</t>
  </si>
  <si>
    <t>上年执行数</t>
  </si>
  <si>
    <t>本年预算数</t>
  </si>
  <si>
    <t>预算数占上年执行数%</t>
  </si>
  <si>
    <t>201</t>
  </si>
  <si>
    <t>20101</t>
  </si>
  <si>
    <t>2010104</t>
  </si>
  <si>
    <t>人大会议</t>
  </si>
  <si>
    <t>2010199</t>
  </si>
  <si>
    <t>20103</t>
  </si>
  <si>
    <t>2010301</t>
  </si>
  <si>
    <t>2010399</t>
  </si>
  <si>
    <t>20105</t>
  </si>
  <si>
    <t>统计信息事务</t>
  </si>
  <si>
    <t>2010599</t>
  </si>
  <si>
    <t>其他统计信息事务支出</t>
  </si>
  <si>
    <t>20106</t>
  </si>
  <si>
    <t>财政事务</t>
  </si>
  <si>
    <t>2010699</t>
  </si>
  <si>
    <t>其他财政事务支出</t>
  </si>
  <si>
    <t>20111</t>
  </si>
  <si>
    <t>纪检监察事务</t>
  </si>
  <si>
    <t>2011199</t>
  </si>
  <si>
    <t>其他纪检监察事务支出</t>
  </si>
  <si>
    <t>20113</t>
  </si>
  <si>
    <t>商贸事务</t>
  </si>
  <si>
    <t>2011399</t>
  </si>
  <si>
    <t>其他商贸事务支出</t>
  </si>
  <si>
    <t>20129</t>
  </si>
  <si>
    <t>群众团体事务</t>
  </si>
  <si>
    <t>2012999</t>
  </si>
  <si>
    <t>其他群众团体事务支出</t>
  </si>
  <si>
    <t>20132</t>
  </si>
  <si>
    <t>组织事务</t>
  </si>
  <si>
    <t>2013299</t>
  </si>
  <si>
    <t>其他组织事务支出</t>
  </si>
  <si>
    <t>20133</t>
  </si>
  <si>
    <t>宣传事务</t>
  </si>
  <si>
    <t>2013399</t>
  </si>
  <si>
    <t>其他宣传事务支出</t>
  </si>
  <si>
    <t>20136</t>
  </si>
  <si>
    <t>其他共产党事务支出</t>
  </si>
  <si>
    <t>2013650</t>
  </si>
  <si>
    <t>事业运行</t>
  </si>
  <si>
    <t>2013699</t>
  </si>
  <si>
    <t>20138</t>
  </si>
  <si>
    <t>市场监督管理事务</t>
  </si>
  <si>
    <t>2013899</t>
  </si>
  <si>
    <t>其他市场监督管理事务</t>
  </si>
  <si>
    <t>20199</t>
  </si>
  <si>
    <t>其他一般公共服务支出</t>
  </si>
  <si>
    <t>2019999</t>
  </si>
  <si>
    <t>205</t>
  </si>
  <si>
    <t>20501</t>
  </si>
  <si>
    <t>教育管理事务</t>
  </si>
  <si>
    <t>2050199</t>
  </si>
  <si>
    <t>其他教育管理事务支出</t>
  </si>
  <si>
    <t>206</t>
  </si>
  <si>
    <t>20699</t>
  </si>
  <si>
    <t>其他科学技术支出</t>
  </si>
  <si>
    <t>2069999</t>
  </si>
  <si>
    <t>207</t>
  </si>
  <si>
    <t>20701</t>
  </si>
  <si>
    <t>文化和旅游</t>
  </si>
  <si>
    <t>2070109</t>
  </si>
  <si>
    <t>群众文化</t>
  </si>
  <si>
    <t>2070199</t>
  </si>
  <si>
    <t>其他文化和旅游支出</t>
  </si>
  <si>
    <t>208</t>
  </si>
  <si>
    <t>20802</t>
  </si>
  <si>
    <t>民政管理事务</t>
  </si>
  <si>
    <t>2080208</t>
  </si>
  <si>
    <t>基层政权建设和社区治理</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</si>
  <si>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</si>
  <si>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</si>
  <si>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</si>
  <si>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</si>
  <si>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</si>
  <si>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</si>
  <si>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</si>
  <si>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</si>
  <si>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</si>
  <si>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</si>
  <si>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</si>
  <si>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</si>
  <si>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</si>
  <si>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</si>
  <si>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</si>
  <si>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</si>
  <si>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2080704</t>
  </si>
  <si>
    <t>社会保险补贴</t>
  </si>
  <si>
    <t>2080799</t>
  </si>
  <si>
    <t>其他就业补助支出</t>
  </si>
  <si>
    <t>20808</t>
  </si>
  <si>
    <t>抚恤</t>
  </si>
  <si>
    <t>2080802</t>
  </si>
  <si>
    <t>伤残抚恤</t>
  </si>
  <si>
    <t>2080803</t>
  </si>
  <si>
    <t>在乡复员、退伍军人生活补助</t>
  </si>
  <si>
    <t>2080806</t>
  </si>
  <si>
    <t>农村籍退役士兵老年生活补助</t>
  </si>
  <si>
    <t>2080899</t>
  </si>
  <si>
    <t>其他优抚支出</t>
  </si>
  <si>
    <t>20810</t>
  </si>
  <si>
    <t>社会福利</t>
  </si>
  <si>
    <t>2081002</t>
  </si>
  <si>
    <t>老年福利</t>
  </si>
  <si>
    <t>2081004</t>
  </si>
  <si>
    <t>殡葬</t>
  </si>
  <si>
    <t>2081006</t>
  </si>
  <si>
    <t>养老服务</t>
  </si>
  <si>
    <t>2081099</t>
  </si>
  <si>
    <t>其他社会福利支出</t>
  </si>
  <si>
    <t>20811</t>
  </si>
  <si>
    <t>残疾人事业</t>
  </si>
  <si>
    <t>2081104</t>
  </si>
  <si>
    <t>残疾人康复</t>
  </si>
  <si>
    <t>2081105</t>
  </si>
  <si>
    <t>残疾人就业</t>
  </si>
  <si>
    <t>2081199</t>
  </si>
  <si>
    <t>其他残疾人事业支出</t>
  </si>
  <si>
    <t>20816</t>
  </si>
  <si>
    <t>红十字事业</t>
  </si>
  <si>
    <t>2081699</t>
  </si>
  <si>
    <t>其他红十字事业支出</t>
  </si>
  <si>
    <t>20819</t>
  </si>
  <si>
    <t>最低生活保障</t>
  </si>
  <si>
    <t>2081902</t>
  </si>
  <si>
    <t>农村最低生活保障金支出</t>
  </si>
  <si>
    <t>20821</t>
  </si>
  <si>
    <t>特困人员救助供养</t>
  </si>
  <si>
    <t>2082102</t>
  </si>
  <si>
    <t>农村特困人员救助供养支出</t>
  </si>
  <si>
    <t>20825</t>
  </si>
  <si>
    <t>其他生活救助</t>
  </si>
  <si>
    <t>2082501</t>
  </si>
  <si>
    <t>其他城市生活救助</t>
  </si>
  <si>
    <t>2082502</t>
  </si>
  <si>
    <t>其他农村生活救助</t>
  </si>
  <si>
    <t>20828</t>
  </si>
  <si>
    <t>退役军人管理事务</t>
  </si>
  <si>
    <t>2082899</t>
  </si>
  <si>
    <t>其他退役军人管理事务支出</t>
  </si>
  <si>
    <t>20899</t>
  </si>
  <si>
    <t>其他社会保障和就业支出</t>
  </si>
  <si>
    <t>2089999</t>
  </si>
  <si>
    <t>210</t>
  </si>
  <si>
    <t>21003</t>
  </si>
  <si>
    <t>基层医疗卫生机构</t>
  </si>
  <si>
    <t>2100399</t>
  </si>
  <si>
    <t>其他基层医疗卫生机构支出</t>
  </si>
  <si>
    <t>21004</t>
  </si>
  <si>
    <t>公共卫生</t>
  </si>
  <si>
    <t>2100499</t>
  </si>
  <si>
    <t>其他公共卫生支出</t>
  </si>
  <si>
    <t>21007</t>
  </si>
  <si>
    <t>计划生育事务</t>
  </si>
  <si>
    <t>2100799</t>
  </si>
  <si>
    <t>其他计划生育事务支出</t>
  </si>
  <si>
    <t>21011</t>
  </si>
  <si>
    <t>行政事业单位医疗</t>
  </si>
  <si>
    <t>2101101</t>
  </si>
  <si>
    <t>行政单位医疗</t>
  </si>
  <si>
    <t>2101102</t>
  </si>
  <si>
    <t>事业单位医疗</t>
  </si>
  <si>
    <t>21013</t>
  </si>
  <si>
    <t>医疗救助</t>
  </si>
  <si>
    <t>2101301</t>
  </si>
  <si>
    <t>城乡医疗救助</t>
  </si>
  <si>
    <t>211</t>
  </si>
  <si>
    <t>21101</t>
  </si>
  <si>
    <t>环境保护管理事务</t>
  </si>
  <si>
    <t>2110199</t>
  </si>
  <si>
    <t>其他环境保护管理事务支出</t>
  </si>
  <si>
    <t>21104</t>
  </si>
  <si>
    <t>自然生态保护</t>
  </si>
  <si>
    <t>2110402</t>
  </si>
  <si>
    <t>农村环境保护</t>
  </si>
  <si>
    <t>21111</t>
  </si>
  <si>
    <t>污染减排</t>
  </si>
  <si>
    <t>2111103</t>
  </si>
  <si>
    <t>减排专项支出</t>
  </si>
  <si>
    <t>2111199</t>
  </si>
  <si>
    <t>其他污染减排支出</t>
  </si>
  <si>
    <t>212</t>
  </si>
  <si>
    <t>21201</t>
  </si>
  <si>
    <t>城乡社区管理事务</t>
  </si>
  <si>
    <t>2120101</t>
  </si>
  <si>
    <t>2120104</t>
  </si>
  <si>
    <t>城管执法</t>
  </si>
  <si>
    <t>2120199</t>
  </si>
  <si>
    <t>其他城乡社区管理事务支出</t>
  </si>
  <si>
    <t>21203</t>
  </si>
  <si>
    <t>城乡社区公共设施</t>
  </si>
  <si>
    <t>2120399</t>
  </si>
  <si>
    <t>其他城乡社区公共设施支出</t>
  </si>
  <si>
    <t>21205</t>
  </si>
  <si>
    <t>城乡社区环境卫生</t>
  </si>
  <si>
    <t>2120501</t>
  </si>
  <si>
    <t>213</t>
  </si>
  <si>
    <t>21301</t>
  </si>
  <si>
    <t>农业农村</t>
  </si>
  <si>
    <t>2130104</t>
  </si>
  <si>
    <t>2130122</t>
  </si>
  <si>
    <t>农业生产发展</t>
  </si>
  <si>
    <t>2130124</t>
  </si>
  <si>
    <t>农村合作经济</t>
  </si>
  <si>
    <t>2130135</t>
  </si>
  <si>
    <t>农业生态资源保护</t>
  </si>
  <si>
    <t>2130142</t>
  </si>
  <si>
    <t>农村道路建设</t>
  </si>
  <si>
    <t>2130153</t>
  </si>
  <si>
    <t>耕地建设与利用</t>
  </si>
  <si>
    <t>2130199</t>
  </si>
  <si>
    <t>其他农业农村支出</t>
  </si>
  <si>
    <t>21302</t>
  </si>
  <si>
    <t>林业和草原</t>
  </si>
  <si>
    <t>2130207</t>
  </si>
  <si>
    <t>森林资源管理</t>
  </si>
  <si>
    <t>2130209</t>
  </si>
  <si>
    <t>森林生态效益补偿</t>
  </si>
  <si>
    <t>2130299</t>
  </si>
  <si>
    <t>其他林业和草原支出</t>
  </si>
  <si>
    <t>21303</t>
  </si>
  <si>
    <t>水利</t>
  </si>
  <si>
    <t>2130304</t>
  </si>
  <si>
    <t>水利行业业务管理</t>
  </si>
  <si>
    <t>2130316</t>
  </si>
  <si>
    <t>农村水利</t>
  </si>
  <si>
    <t>2130399</t>
  </si>
  <si>
    <t>其他水利支出</t>
  </si>
  <si>
    <t>21307</t>
  </si>
  <si>
    <t>农村综合改革</t>
  </si>
  <si>
    <t>2130701</t>
  </si>
  <si>
    <t>对村级公益事业建设的补助</t>
  </si>
  <si>
    <t>2130705</t>
  </si>
  <si>
    <t>对村民委员会和村党支部的补助</t>
  </si>
  <si>
    <t>214</t>
  </si>
  <si>
    <t>21401</t>
  </si>
  <si>
    <t>公路水路运输</t>
  </si>
  <si>
    <t>2140106</t>
  </si>
  <si>
    <t>公路养护</t>
  </si>
  <si>
    <t>215</t>
  </si>
  <si>
    <t>资源勘探工业信息等支出</t>
  </si>
  <si>
    <t>21508</t>
  </si>
  <si>
    <t>支持中小企业发展和管理支出</t>
  </si>
  <si>
    <t>2150899</t>
  </si>
  <si>
    <t>其他支持中小企业发展和管理支出</t>
  </si>
  <si>
    <t>221</t>
  </si>
  <si>
    <t>22102</t>
  </si>
  <si>
    <t>住房改革支出</t>
  </si>
  <si>
    <t>2210201</t>
  </si>
  <si>
    <t>住房公积金</t>
  </si>
  <si>
    <t>2210203</t>
  </si>
  <si>
    <t>购房补贴</t>
  </si>
  <si>
    <t>222</t>
  </si>
  <si>
    <t>22204</t>
  </si>
  <si>
    <t>粮油储备</t>
  </si>
  <si>
    <t>2220401</t>
  </si>
  <si>
    <t>储备粮油补贴</t>
  </si>
  <si>
    <t>229</t>
  </si>
  <si>
    <t>其他支出</t>
  </si>
  <si>
    <t>22999</t>
  </si>
  <si>
    <t>2299999</t>
  </si>
  <si>
    <t xml:space="preserve">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				 </t>
  </si>
  <si>
    <t>21208</t>
  </si>
  <si>
    <t>2120804</t>
  </si>
  <si>
    <t>22960</t>
  </si>
  <si>
    <t>彩票公益金安排的支出</t>
  </si>
  <si>
    <t>2296002</t>
  </si>
  <si>
    <t>用于社会福利的彩票公益金支出</t>
  </si>
  <si>
    <t xml:space="preserve">    利润收入</t>
  </si>
  <si>
    <t>2024年对村级财政转移支付预算表</t>
  </si>
  <si>
    <t>单位:万元</t>
  </si>
  <si>
    <t>2024年政府收支预算相关情况说明</t>
  </si>
  <si>
    <t>一、一般公共预算收支预算总体情况</t>
  </si>
  <si>
    <t>二、一般公共预算收入预算具体情况</t>
  </si>
  <si>
    <t>三、一般公共预算支出预算具体情况</t>
  </si>
  <si>
    <t>四、“三公”经费预算情况说明</t>
  </si>
  <si>
    <t>五、预算绩效管理工作开展情况</t>
  </si>
  <si>
    <t>编报单位：上海市崇明区绿华镇人民政府</t>
    <phoneticPr fontId="11" type="noConversion"/>
  </si>
  <si>
    <t>20703</t>
  </si>
  <si>
    <t>体育</t>
  </si>
  <si>
    <t>2070308</t>
  </si>
  <si>
    <t>群众体育</t>
  </si>
  <si>
    <t>20706</t>
  </si>
  <si>
    <t>新闻出版电影</t>
  </si>
  <si>
    <t>2070699</t>
  </si>
  <si>
    <t>其他新闻出版电影支出</t>
  </si>
  <si>
    <t>20809</t>
  </si>
  <si>
    <t>退役安置</t>
  </si>
  <si>
    <t>2080901</t>
  </si>
  <si>
    <t>退役士兵安置</t>
  </si>
  <si>
    <t>其他退役军人事务管理支出</t>
  </si>
  <si>
    <t>2100408</t>
  </si>
  <si>
    <t>基本公共卫生服务</t>
  </si>
  <si>
    <t>2100409</t>
  </si>
  <si>
    <t>重大公共卫生服务</t>
  </si>
  <si>
    <t>2101399</t>
  </si>
  <si>
    <t>其他医疗救助支出</t>
  </si>
  <si>
    <t>21014</t>
  </si>
  <si>
    <t>优抚对象医疗</t>
  </si>
  <si>
    <t>2101401</t>
  </si>
  <si>
    <t>优抚对象医疗补助</t>
  </si>
  <si>
    <t>21016</t>
  </si>
  <si>
    <t>老龄卫生健康事务</t>
  </si>
  <si>
    <t>2101601</t>
  </si>
  <si>
    <t>21199</t>
  </si>
  <si>
    <t>其他节能环保支出</t>
  </si>
  <si>
    <t>2119999</t>
  </si>
  <si>
    <t>2130106</t>
  </si>
  <si>
    <t>科技转化与推广服务</t>
  </si>
  <si>
    <t>2130112</t>
  </si>
  <si>
    <t>行业业务管理</t>
  </si>
  <si>
    <t>农业资源保护修复与利用</t>
  </si>
  <si>
    <t>农田建设</t>
  </si>
  <si>
    <t>2130799</t>
  </si>
  <si>
    <t>其他农村综合改革支出</t>
  </si>
  <si>
    <t>21308</t>
  </si>
  <si>
    <t>普惠金融发展支出</t>
  </si>
  <si>
    <t>2130803</t>
  </si>
  <si>
    <t>农业保险保费补贴</t>
  </si>
  <si>
    <t>21399</t>
  </si>
  <si>
    <t>其他农林水支出</t>
  </si>
  <si>
    <t>2139999</t>
  </si>
  <si>
    <t>216</t>
  </si>
  <si>
    <t>21699</t>
  </si>
  <si>
    <t>其他商业服务业等支出</t>
  </si>
  <si>
    <t>2169999</t>
  </si>
  <si>
    <t>227</t>
  </si>
  <si>
    <t>预备费</t>
  </si>
  <si>
    <t>农村社会事业支出</t>
  </si>
  <si>
    <t>华荣村</t>
  </si>
  <si>
    <t>绿湖村</t>
  </si>
  <si>
    <t>华星村</t>
  </si>
  <si>
    <t>绿园村</t>
  </si>
  <si>
    <t>华渔村</t>
  </si>
  <si>
    <t>华西村</t>
  </si>
  <si>
    <t>绿港村</t>
  </si>
  <si>
    <r>
      <t>注：①2023年“三公”经费执行合计13.12</t>
    </r>
    <r>
      <rPr>
        <sz val="12"/>
        <rFont val="宋体"/>
        <family val="3"/>
        <charset val="134"/>
      </rPr>
      <t>万元，完成预算的</t>
    </r>
    <r>
      <rPr>
        <sz val="12"/>
        <rFont val="宋体"/>
        <family val="3"/>
        <charset val="134"/>
      </rPr>
      <t>72.45</t>
    </r>
    <r>
      <rPr>
        <sz val="12"/>
        <rFont val="宋体"/>
        <family val="3"/>
        <charset val="134"/>
      </rPr>
      <t>%。其中：因公出国（境）费执行数为</t>
    </r>
    <r>
      <rPr>
        <sz val="12"/>
        <rFont val="宋体"/>
        <family val="3"/>
        <charset val="134"/>
      </rPr>
      <t>0.00</t>
    </r>
    <r>
      <rPr>
        <sz val="12"/>
        <rFont val="宋体"/>
        <family val="3"/>
        <charset val="134"/>
      </rPr>
      <t>万元，完成预算的</t>
    </r>
    <r>
      <rPr>
        <sz val="12"/>
        <rFont val="宋体"/>
        <family val="3"/>
        <charset val="134"/>
      </rPr>
      <t>0.00</t>
    </r>
    <r>
      <rPr>
        <sz val="12"/>
        <rFont val="宋体"/>
        <family val="3"/>
        <charset val="134"/>
      </rPr>
      <t>%；公务接待费执行数为</t>
    </r>
    <r>
      <rPr>
        <sz val="12"/>
        <rFont val="宋体"/>
        <family val="3"/>
        <charset val="134"/>
      </rPr>
      <t>6.13</t>
    </r>
    <r>
      <rPr>
        <sz val="12"/>
        <rFont val="宋体"/>
        <family val="3"/>
        <charset val="134"/>
      </rPr>
      <t>万元，完成预算的</t>
    </r>
    <r>
      <rPr>
        <sz val="12"/>
        <rFont val="宋体"/>
        <family val="3"/>
        <charset val="134"/>
      </rPr>
      <t>62.36</t>
    </r>
    <r>
      <rPr>
        <sz val="12"/>
        <rFont val="宋体"/>
        <family val="3"/>
        <charset val="134"/>
      </rPr>
      <t>%；公务用车购置及运行费执行数为</t>
    </r>
    <r>
      <rPr>
        <sz val="12"/>
        <rFont val="宋体"/>
        <family val="3"/>
        <charset val="134"/>
      </rPr>
      <t>6.99</t>
    </r>
    <r>
      <rPr>
        <sz val="12"/>
        <rFont val="宋体"/>
        <family val="3"/>
        <charset val="134"/>
      </rPr>
      <t>万元，完成预算的</t>
    </r>
    <r>
      <rPr>
        <sz val="12"/>
        <rFont val="宋体"/>
        <family val="3"/>
        <charset val="134"/>
      </rPr>
      <t>84.42</t>
    </r>
    <r>
      <rPr>
        <sz val="12"/>
        <rFont val="宋体"/>
        <family val="3"/>
        <charset val="134"/>
      </rPr>
      <t>%。低于预算主要是因为贯彻落实公务用车制度改革精神，未安排公务用车购置费预算，同时减少公务用车运行费</t>
    </r>
    <r>
      <rPr>
        <sz val="12"/>
        <rFont val="宋体"/>
        <family val="3"/>
        <charset val="134"/>
      </rPr>
      <t>;严格执行中央八项规定、国务院“约法三章”及《党政机关厉行节约反对浪费》条例要求，压缩公务接待费</t>
    </r>
    <r>
      <rPr>
        <sz val="12"/>
        <rFont val="宋体"/>
        <family val="3"/>
        <charset val="134"/>
      </rPr>
      <t>。</t>
    </r>
    <phoneticPr fontId="11" type="noConversion"/>
  </si>
  <si>
    <r>
      <t xml:space="preserve">    ②2023年因公出国（境）团组数</t>
    </r>
    <r>
      <rPr>
        <sz val="12"/>
        <rFont val="宋体"/>
        <family val="3"/>
        <charset val="134"/>
      </rPr>
      <t>0</t>
    </r>
    <r>
      <rPr>
        <sz val="12"/>
        <rFont val="宋体"/>
        <family val="3"/>
        <charset val="134"/>
      </rPr>
      <t>个，因公出国（境）</t>
    </r>
    <r>
      <rPr>
        <sz val="12"/>
        <rFont val="宋体"/>
        <family val="3"/>
        <charset val="134"/>
      </rPr>
      <t>0</t>
    </r>
    <r>
      <rPr>
        <sz val="12"/>
        <rFont val="宋体"/>
        <family val="3"/>
        <charset val="134"/>
      </rPr>
      <t>人次；公务用车购置数</t>
    </r>
    <r>
      <rPr>
        <sz val="12"/>
        <rFont val="宋体"/>
        <family val="3"/>
        <charset val="134"/>
      </rPr>
      <t>0</t>
    </r>
    <r>
      <rPr>
        <sz val="12"/>
        <rFont val="宋体"/>
        <family val="3"/>
        <charset val="134"/>
      </rPr>
      <t>辆，公务用车保有量</t>
    </r>
    <r>
      <rPr>
        <sz val="12"/>
        <rFont val="宋体"/>
        <family val="3"/>
        <charset val="134"/>
      </rPr>
      <t>4</t>
    </r>
    <r>
      <rPr>
        <sz val="12"/>
        <rFont val="宋体"/>
        <family val="3"/>
        <charset val="134"/>
      </rPr>
      <t>辆；国内公务接待</t>
    </r>
    <r>
      <rPr>
        <sz val="12"/>
        <rFont val="宋体"/>
        <family val="3"/>
        <charset val="134"/>
      </rPr>
      <t>178</t>
    </r>
    <r>
      <rPr>
        <sz val="12"/>
        <rFont val="宋体"/>
        <family val="3"/>
        <charset val="134"/>
      </rPr>
      <t>批次，国内公务接待</t>
    </r>
    <r>
      <rPr>
        <sz val="12"/>
        <rFont val="宋体"/>
        <family val="3"/>
        <charset val="134"/>
      </rPr>
      <t>2056</t>
    </r>
    <r>
      <rPr>
        <sz val="12"/>
        <rFont val="宋体"/>
        <family val="3"/>
        <charset val="134"/>
      </rPr>
      <t>人次。</t>
    </r>
    <phoneticPr fontId="11" type="noConversion"/>
  </si>
  <si>
    <t>本年收入执行数总计25506.27万元、支出执行数总计25506.27万元。与上年度相比，收入执行数总计减少2475.55万元，支出执行数总计减少2475.55万元。主要原因是：税收收入减少。</t>
    <phoneticPr fontId="11" type="noConversion"/>
  </si>
  <si>
    <t xml:space="preserve">   绿华镇申报专项资金项目绩效目标39个，涉及预算单位11个，金额23894.17万元，实现绩效目标100%申报的要求。实施本乡镇绩效跟踪项目39个，涉及预算单位11个，金额23894.17万元。完成本乡镇绩效评价项目25个，涉及预算单位11个，金额24344.16万元。实施预算评审项目6个，预算资金544.50万元，核减资金110.44万元，核减率20.29%。</t>
    <phoneticPr fontId="11" type="noConversion"/>
  </si>
  <si>
    <t>备注：本年“三公”经费共增加0辆公务车，其中：新增0辆公务车，因报废更新0辆公务车。</t>
    <phoneticPr fontId="11" type="noConversion"/>
  </si>
  <si>
    <t>2024年绿华镇行政单位（含参照公务员管理的事业单位）、事业单位和其他单位用财政拨款开支的“三公”经费预算合计13.44万元。比2023年”三公”经费年初预算减少4.67万元，下降25.79%。其中</t>
    <phoneticPr fontId="11" type="noConversion"/>
  </si>
  <si>
    <t>公务用车购置及运行费预算9.50万元（其中，公务用车购置费0.00万元，公务用车运行费9.50万元），主要安排编制内公务车辆的报废更新，以及用于安排市内因公出差、公务文件交换、日常工作开展等所需公务用车燃料费、维修费、过路过桥费、保险费等支出。比2023年年初预算增加1.22万元，主要是根据工作实际情况，据实安排编制内公务车辆的报废更新及公务用车运行维护费。</t>
    <phoneticPr fontId="11" type="noConversion"/>
  </si>
  <si>
    <t>2024年，绿华镇申报专项资金项目绩效目标46个，涉及预算单位11个，金额23938.68万元，实现绩效目标100%申报的要求。</t>
    <phoneticPr fontId="11" type="noConversion"/>
  </si>
  <si>
    <r>
      <t xml:space="preserve"> </t>
    </r>
    <r>
      <rPr>
        <sz val="11"/>
        <rFont val="宋体"/>
        <family val="3"/>
        <charset val="134"/>
      </rPr>
      <t>1</t>
    </r>
    <r>
      <rPr>
        <sz val="11"/>
        <rFont val="宋体"/>
        <family val="3"/>
        <charset val="134"/>
      </rPr>
      <t>.一般性转移支付</t>
    </r>
    <phoneticPr fontId="11" type="noConversion"/>
  </si>
  <si>
    <r>
      <t xml:space="preserve"> </t>
    </r>
    <r>
      <rPr>
        <sz val="11"/>
        <rFont val="宋体"/>
        <family val="3"/>
        <charset val="134"/>
      </rPr>
      <t>2</t>
    </r>
    <r>
      <rPr>
        <sz val="11"/>
        <rFont val="宋体"/>
        <family val="3"/>
        <charset val="134"/>
      </rPr>
      <t>.专项转移支付</t>
    </r>
    <phoneticPr fontId="11" type="noConversion"/>
  </si>
  <si>
    <r>
      <t>本年收入执行数合计25506.27万元，其中：一般性转移支付收入</t>
    </r>
    <r>
      <rPr>
        <sz val="12"/>
        <rFont val="宋体"/>
        <family val="3"/>
        <charset val="134"/>
      </rPr>
      <t>18099.61</t>
    </r>
    <r>
      <rPr>
        <sz val="12"/>
        <rFont val="宋体"/>
        <family val="3"/>
        <charset val="134"/>
      </rPr>
      <t>万元，专项转移支付收入</t>
    </r>
    <r>
      <rPr>
        <sz val="12"/>
        <rFont val="宋体"/>
        <family val="3"/>
        <charset val="134"/>
      </rPr>
      <t>7406.66</t>
    </r>
    <r>
      <rPr>
        <sz val="12"/>
        <rFont val="宋体"/>
        <family val="3"/>
        <charset val="134"/>
      </rPr>
      <t>万元。</t>
    </r>
    <phoneticPr fontId="11" type="noConversion"/>
  </si>
  <si>
    <t>注：本乡镇无基本建设项目，故本表为空表。</t>
    <phoneticPr fontId="11" type="noConversion"/>
  </si>
  <si>
    <t>本年收入预算合计24136.42万元，其中：一般性转移支付收入20669.38万元，专项转移支付收入3467.04万元。</t>
    <phoneticPr fontId="11" type="noConversion"/>
  </si>
  <si>
    <t>备注说明：因我镇人代会召开较早，人大报告数据为预估数，最后以此表数据为准。</t>
  </si>
  <si>
    <t>制表人：  施菊燕     单位负责人（签字）：    黄超         报送日期： 2024.2.26</t>
    <phoneticPr fontId="11" type="noConversion"/>
  </si>
  <si>
    <t>其他医疗救助支出</t>
    <phoneticPr fontId="11" type="noConversion"/>
  </si>
  <si>
    <t>科技转换与推广服务</t>
    <phoneticPr fontId="11" type="noConversion"/>
  </si>
  <si>
    <t>行业业务管理</t>
    <phoneticPr fontId="11" type="noConversion"/>
  </si>
  <si>
    <t>其他农村综合改革支出</t>
    <phoneticPr fontId="11" type="noConversion"/>
  </si>
  <si>
    <t>本年收入预算总计27001.83万元、支出预算总计27001.83万元。与2023年年初预算数相比，收入、支出总计各增加1495.56万元。主要原因是：一般性转移支付收入增加。</t>
    <phoneticPr fontId="11" type="noConversion"/>
  </si>
  <si>
    <t>公务接待费预算3.94万元，主要安排会议、政策调研、专项检查以及团组接待交流等预算公务或开展业务所需住宿费、会场费、交通费、伙食费等支出。比2023年年初预算减少5.89万元，主要是严格执行中央八项规定、国务院“约法三章”及《党政机关厉行节约反对浪费》条例要求，压缩公务接待费。</t>
    <phoneticPr fontId="11" type="noConversion"/>
  </si>
  <si>
    <t>因公出国（境）费预算0.00万元，主要安排机关及下属预算单位人员的国际合作交流、重大项目洽谈、境外培训研修等的国际旅费、国外城市间交通费、住宿费、伙食费、培训费、公杂费等支出。比2023年年初预算增加0.00万元，主要是严格执行中央八项规定、国务院“约法三章”及《党政机关厉行节约反对浪费》条例要求，压缩因公出国（境）费。</t>
    <phoneticPr fontId="11" type="noConversion"/>
  </si>
  <si>
    <t>本年支出预算合计25332.45万元。其中：一般公共服务支出2636.09万元,教育支出21.90万元,科学技术支出2134.17万元,文化旅游体育与传媒支出338.50万元,社会保障和就业支出6158.34万元,卫生健康支出445.45万元,节能环保支出2320.75万元,城乡社区支出3200.20万元,农林水支出6145.67万元,交通运输支出28.77万元，资源勘探工业信息等支出1362.00万元,商业服务业等支出0.00万元,住房保障支出540.61万元，灾害防治及应急管理支出0.00万元，预备费0.00万元，其他支出0.00万元。</t>
    <phoneticPr fontId="11" type="noConversion"/>
  </si>
  <si>
    <r>
      <t>本年支出执行数合计2</t>
    </r>
    <r>
      <rPr>
        <sz val="12"/>
        <rFont val="宋体"/>
        <family val="3"/>
        <charset val="134"/>
      </rPr>
      <t>3896.45</t>
    </r>
    <r>
      <rPr>
        <sz val="12"/>
        <rFont val="宋体"/>
        <charset val="134"/>
      </rPr>
      <t>万元。其中：一般公共服务支出2324.07万元,教育支出19.92万元,科学技术支出1000.50万元,文化旅游体育与传媒支出10.32万元,社会保障和就业支出5305.65万元,卫生健康支出474.84万元,节能环保支出2634.84万元,城乡社区支出1943.64万元,农林水支出7935.51万元,交通运输支出0.00万元，资源勘探工业信息等支出1724.40万元,商业服务业等支出0.50万元,自然资源海洋气象等支出0.00万元，住房保障支出469.40万元，粮油物资储备支出52.86万元，灾害防治及应急管理支出0.00万元。</t>
    </r>
    <phoneticPr fontId="11" type="noConversion"/>
  </si>
</sst>
</file>

<file path=xl/styles.xml><?xml version="1.0" encoding="utf-8"?>
<styleSheet xmlns="http://schemas.openxmlformats.org/spreadsheetml/2006/main">
  <numFmts count="1">
    <numFmt numFmtId="176" formatCode="0.00_ "/>
  </numFmts>
  <fonts count="28">
    <font>
      <sz val="11"/>
      <color indexed="8"/>
      <name val="宋体"/>
      <family val="2"/>
      <charset val="1"/>
      <scheme val="minor"/>
    </font>
    <font>
      <b/>
      <sz val="17"/>
      <name val="宋体"/>
      <charset val="134"/>
    </font>
    <font>
      <sz val="12"/>
      <name val="宋体"/>
      <charset val="134"/>
    </font>
    <font>
      <sz val="11"/>
      <name val="宋体"/>
      <charset val="134"/>
    </font>
    <font>
      <b/>
      <sz val="12"/>
      <name val="宋体"/>
      <charset val="134"/>
    </font>
    <font>
      <b/>
      <sz val="11"/>
      <name val="宋体"/>
      <charset val="134"/>
    </font>
    <font>
      <sz val="9"/>
      <name val="SimSun"/>
      <charset val="134"/>
    </font>
    <font>
      <b/>
      <sz val="9"/>
      <name val="SimSun"/>
      <charset val="134"/>
    </font>
    <font>
      <sz val="11"/>
      <name val="SimSun"/>
      <charset val="134"/>
    </font>
    <font>
      <b/>
      <sz val="11"/>
      <name val="SimSun"/>
      <charset val="134"/>
    </font>
    <font>
      <sz val="11"/>
      <color indexed="8"/>
      <name val="宋体"/>
      <family val="2"/>
      <charset val="1"/>
      <scheme val="minor"/>
    </font>
    <font>
      <sz val="9"/>
      <name val="宋体"/>
      <family val="3"/>
      <charset val="134"/>
      <scheme val="minor"/>
    </font>
    <font>
      <sz val="10"/>
      <name val="宋体"/>
      <family val="3"/>
      <charset val="134"/>
    </font>
    <font>
      <sz val="10"/>
      <name val="SimSun"/>
      <charset val="134"/>
    </font>
    <font>
      <b/>
      <sz val="11"/>
      <name val="宋体"/>
      <family val="3"/>
      <charset val="134"/>
    </font>
    <font>
      <b/>
      <sz val="12"/>
      <name val="宋体"/>
      <family val="3"/>
      <charset val="134"/>
    </font>
    <font>
      <b/>
      <sz val="9"/>
      <name val="阿里巴巴普惠体 M"/>
      <family val="3"/>
      <charset val="134"/>
    </font>
    <font>
      <sz val="10"/>
      <color rgb="FF000000"/>
      <name val="SimSun"/>
      <charset val="134"/>
    </font>
    <font>
      <sz val="12"/>
      <name val="宋体"/>
      <family val="3"/>
      <charset val="134"/>
    </font>
    <font>
      <sz val="11"/>
      <name val="宋体"/>
      <family val="3"/>
      <charset val="134"/>
    </font>
    <font>
      <sz val="10"/>
      <color theme="1"/>
      <name val="阿里巴巴普惠体 M"/>
      <family val="3"/>
      <charset val="134"/>
    </font>
    <font>
      <sz val="9"/>
      <name val="阿里巴巴普惠体 M"/>
      <family val="3"/>
      <charset val="134"/>
    </font>
    <font>
      <sz val="11"/>
      <name val="阿里巴巴普惠体 M"/>
      <family val="3"/>
      <charset val="134"/>
    </font>
    <font>
      <sz val="9"/>
      <color indexed="8"/>
      <name val="宋体"/>
      <family val="2"/>
      <charset val="1"/>
      <scheme val="minor"/>
    </font>
    <font>
      <sz val="11"/>
      <color indexed="8"/>
      <name val="宋体"/>
      <family val="3"/>
      <charset val="134"/>
    </font>
    <font>
      <b/>
      <sz val="11"/>
      <name val="宋体"/>
      <family val="3"/>
      <charset val="134"/>
      <scheme val="minor"/>
    </font>
    <font>
      <sz val="10"/>
      <name val="宋体"/>
      <family val="3"/>
      <charset val="134"/>
      <scheme val="minor"/>
    </font>
    <font>
      <sz val="11"/>
      <color rgb="FF000000"/>
      <name val="SimSun"/>
      <charset val="134"/>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000000"/>
      </left>
      <right/>
      <top style="thin">
        <color rgb="FF000000"/>
      </top>
      <bottom style="thin">
        <color rgb="FF000000"/>
      </bottom>
      <diagonal/>
    </border>
  </borders>
  <cellStyleXfs count="14">
    <xf numFmtId="0" fontId="0" fillId="0" borderId="0">
      <alignment vertical="center"/>
    </xf>
    <xf numFmtId="0" fontId="10" fillId="0" borderId="1">
      <alignment vertical="center"/>
    </xf>
    <xf numFmtId="0" fontId="10" fillId="0" borderId="1">
      <alignment vertical="center"/>
    </xf>
    <xf numFmtId="0" fontId="10" fillId="0" borderId="1">
      <alignment vertical="center"/>
    </xf>
    <xf numFmtId="0" fontId="10" fillId="0" borderId="1">
      <alignment vertical="center"/>
    </xf>
    <xf numFmtId="0" fontId="10" fillId="0" borderId="1">
      <alignment vertical="center"/>
    </xf>
    <xf numFmtId="0" fontId="10" fillId="0" borderId="1">
      <alignment vertical="center"/>
    </xf>
    <xf numFmtId="0" fontId="10" fillId="0" borderId="1">
      <alignment vertical="center"/>
    </xf>
    <xf numFmtId="0" fontId="10" fillId="0" borderId="1">
      <alignment vertical="center"/>
    </xf>
    <xf numFmtId="0" fontId="10" fillId="0" borderId="1">
      <alignment vertical="center"/>
    </xf>
    <xf numFmtId="0" fontId="10" fillId="0" borderId="1">
      <alignment vertical="center"/>
    </xf>
    <xf numFmtId="0" fontId="10" fillId="0" borderId="1">
      <alignment vertical="center"/>
    </xf>
    <xf numFmtId="0" fontId="10" fillId="0" borderId="1">
      <alignment vertical="center"/>
    </xf>
    <xf numFmtId="0" fontId="24" fillId="0" borderId="1">
      <alignment vertical="center"/>
    </xf>
  </cellStyleXfs>
  <cellXfs count="95">
    <xf numFmtId="0" fontId="0" fillId="0" borderId="0" xfId="0">
      <alignment vertical="center"/>
    </xf>
    <xf numFmtId="0" fontId="1" fillId="0" borderId="1" xfId="0" applyFont="1" applyBorder="1" applyAlignment="1">
      <alignment horizontal="center" vertical="center" wrapText="1"/>
    </xf>
    <xf numFmtId="0" fontId="2" fillId="0" borderId="1" xfId="0" applyFont="1" applyBorder="1" applyAlignment="1">
      <alignment vertical="center" wrapText="1"/>
    </xf>
    <xf numFmtId="0" fontId="3" fillId="0" borderId="1" xfId="0" applyFont="1" applyBorder="1" applyAlignment="1">
      <alignment horizontal="right" vertical="center" wrapText="1"/>
    </xf>
    <xf numFmtId="0" fontId="4" fillId="0" borderId="2" xfId="0" applyFont="1" applyBorder="1" applyAlignment="1">
      <alignment horizontal="center" vertical="center" wrapText="1"/>
    </xf>
    <xf numFmtId="0" fontId="3" fillId="0" borderId="2" xfId="0" applyFont="1" applyBorder="1" applyAlignment="1">
      <alignment vertical="center" wrapText="1"/>
    </xf>
    <xf numFmtId="4" fontId="2" fillId="0" borderId="2" xfId="0" applyNumberFormat="1" applyFont="1" applyBorder="1" applyAlignment="1">
      <alignment horizontal="right" vertical="center" wrapText="1"/>
    </xf>
    <xf numFmtId="0" fontId="2" fillId="0" borderId="2" xfId="0" applyFont="1" applyBorder="1" applyAlignment="1">
      <alignment vertical="center" wrapText="1"/>
    </xf>
    <xf numFmtId="0" fontId="5" fillId="0" borderId="2" xfId="0" applyFont="1" applyBorder="1" applyAlignment="1">
      <alignment vertical="center" wrapText="1"/>
    </xf>
    <xf numFmtId="0" fontId="2" fillId="0" borderId="1" xfId="0" applyFont="1" applyBorder="1" applyAlignment="1">
      <alignment horizontal="left" vertical="center" wrapText="1"/>
    </xf>
    <xf numFmtId="0" fontId="5" fillId="0" borderId="2" xfId="0" applyFont="1" applyBorder="1" applyAlignment="1">
      <alignment horizontal="left" vertical="center" wrapText="1"/>
    </xf>
    <xf numFmtId="4" fontId="4" fillId="0" borderId="2" xfId="0" applyNumberFormat="1" applyFont="1" applyBorder="1" applyAlignment="1">
      <alignment horizontal="left" vertical="center" wrapText="1"/>
    </xf>
    <xf numFmtId="0" fontId="3" fillId="0" borderId="2" xfId="0" applyFont="1" applyBorder="1" applyAlignment="1">
      <alignment horizontal="left" vertical="center" wrapText="1"/>
    </xf>
    <xf numFmtId="4" fontId="2" fillId="0" borderId="2" xfId="0" applyNumberFormat="1" applyFont="1" applyBorder="1" applyAlignment="1">
      <alignment horizontal="left" vertical="center" wrapText="1"/>
    </xf>
    <xf numFmtId="0" fontId="6" fillId="0" borderId="2" xfId="0" applyFont="1" applyBorder="1" applyAlignment="1">
      <alignment vertical="center" wrapText="1"/>
    </xf>
    <xf numFmtId="0" fontId="2" fillId="0" borderId="1" xfId="0" applyFont="1" applyBorder="1" applyAlignment="1">
      <alignment horizontal="center" vertical="center" wrapText="1"/>
    </xf>
    <xf numFmtId="0" fontId="5" fillId="0" borderId="2" xfId="0" applyFont="1" applyBorder="1" applyAlignment="1">
      <alignment horizontal="center" vertical="center" wrapText="1"/>
    </xf>
    <xf numFmtId="0" fontId="7" fillId="0" borderId="2" xfId="0" applyFont="1" applyBorder="1" applyAlignment="1">
      <alignment horizontal="center" vertical="center" wrapText="1"/>
    </xf>
    <xf numFmtId="0" fontId="6" fillId="0" borderId="2" xfId="0" applyFont="1" applyBorder="1" applyAlignment="1">
      <alignment horizontal="center" vertical="center" wrapText="1"/>
    </xf>
    <xf numFmtId="4" fontId="4"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4" fillId="0" borderId="1" xfId="0" applyFont="1" applyBorder="1" applyAlignment="1">
      <alignment horizontal="left" vertical="center" wrapText="1"/>
    </xf>
    <xf numFmtId="0" fontId="9" fillId="0" borderId="2" xfId="0" applyFont="1" applyBorder="1" applyAlignment="1">
      <alignment horizontal="left" vertical="center" wrapText="1"/>
    </xf>
    <xf numFmtId="4" fontId="5" fillId="0" borderId="2" xfId="0" applyNumberFormat="1" applyFont="1" applyBorder="1" applyAlignment="1">
      <alignment horizontal="right" vertical="center" wrapText="1"/>
    </xf>
    <xf numFmtId="0" fontId="8" fillId="0" borderId="2" xfId="0" applyFont="1" applyBorder="1" applyAlignment="1">
      <alignment horizontal="left" vertical="center" wrapText="1"/>
    </xf>
    <xf numFmtId="4" fontId="3" fillId="0" borderId="2" xfId="0" applyNumberFormat="1" applyFont="1" applyBorder="1" applyAlignment="1">
      <alignment horizontal="right" vertical="center" wrapText="1"/>
    </xf>
    <xf numFmtId="0" fontId="3" fillId="0" borderId="2" xfId="0" applyFont="1" applyBorder="1" applyAlignment="1">
      <alignment horizontal="center" vertical="center" wrapText="1"/>
    </xf>
    <xf numFmtId="0" fontId="4" fillId="0" borderId="1" xfId="0" applyFont="1" applyBorder="1" applyAlignment="1">
      <alignment horizontal="center" vertical="center" wrapText="1"/>
    </xf>
    <xf numFmtId="176" fontId="2" fillId="0" borderId="2" xfId="0" applyNumberFormat="1" applyFont="1" applyBorder="1" applyAlignment="1">
      <alignment vertical="center" wrapText="1"/>
    </xf>
    <xf numFmtId="0" fontId="7" fillId="0" borderId="2" xfId="4" applyFont="1" applyBorder="1" applyAlignment="1">
      <alignment horizontal="left" vertical="center" wrapText="1"/>
    </xf>
    <xf numFmtId="0" fontId="6" fillId="0" borderId="2" xfId="4" applyFont="1" applyBorder="1" applyAlignment="1">
      <alignment horizontal="left" vertical="center" wrapText="1"/>
    </xf>
    <xf numFmtId="4" fontId="7" fillId="0" borderId="2" xfId="5" applyNumberFormat="1" applyFont="1" applyBorder="1" applyAlignment="1">
      <alignment vertical="center" wrapText="1"/>
    </xf>
    <xf numFmtId="4" fontId="6" fillId="0" borderId="2" xfId="5" applyNumberFormat="1" applyFont="1" applyBorder="1" applyAlignment="1">
      <alignment vertical="center" wrapText="1"/>
    </xf>
    <xf numFmtId="0" fontId="7" fillId="0" borderId="2" xfId="6" applyFont="1" applyBorder="1" applyAlignment="1">
      <alignment horizontal="left" vertical="center" wrapText="1"/>
    </xf>
    <xf numFmtId="0" fontId="6" fillId="0" borderId="2" xfId="6" applyFont="1" applyBorder="1" applyAlignment="1">
      <alignment horizontal="left" vertical="center" wrapText="1"/>
    </xf>
    <xf numFmtId="4" fontId="7" fillId="0" borderId="2" xfId="7" applyNumberFormat="1" applyFont="1" applyBorder="1" applyAlignment="1">
      <alignment vertical="center" wrapText="1"/>
    </xf>
    <xf numFmtId="4" fontId="6" fillId="0" borderId="2" xfId="7" applyNumberFormat="1" applyFont="1" applyBorder="1" applyAlignment="1">
      <alignment vertical="center" wrapText="1"/>
    </xf>
    <xf numFmtId="4" fontId="7" fillId="0" borderId="2" xfId="8" applyNumberFormat="1" applyFont="1" applyBorder="1" applyAlignment="1">
      <alignment vertical="center" wrapText="1"/>
    </xf>
    <xf numFmtId="4" fontId="6" fillId="0" borderId="2" xfId="8" applyNumberFormat="1" applyFont="1" applyBorder="1" applyAlignment="1">
      <alignment vertical="center" wrapText="1"/>
    </xf>
    <xf numFmtId="4" fontId="7" fillId="0" borderId="2" xfId="9" applyNumberFormat="1" applyFont="1" applyBorder="1" applyAlignment="1">
      <alignment vertical="center" wrapText="1"/>
    </xf>
    <xf numFmtId="4" fontId="7" fillId="0" borderId="2" xfId="10" applyNumberFormat="1" applyFont="1" applyBorder="1" applyAlignment="1">
      <alignment vertical="center" wrapText="1"/>
    </xf>
    <xf numFmtId="0" fontId="3" fillId="0" borderId="2" xfId="0" applyFont="1" applyBorder="1" applyAlignment="1">
      <alignment vertical="center" wrapText="1"/>
    </xf>
    <xf numFmtId="0" fontId="5" fillId="0" borderId="2" xfId="0" applyFont="1" applyBorder="1" applyAlignment="1">
      <alignment horizontal="left" vertical="center" wrapText="1"/>
    </xf>
    <xf numFmtId="4" fontId="12" fillId="0" borderId="2" xfId="0" applyNumberFormat="1" applyFont="1" applyBorder="1" applyAlignment="1">
      <alignment horizontal="right" vertical="center" wrapText="1"/>
    </xf>
    <xf numFmtId="4" fontId="13" fillId="0" borderId="2" xfId="0" applyNumberFormat="1" applyFont="1" applyBorder="1" applyAlignment="1">
      <alignment vertical="center" wrapText="1"/>
    </xf>
    <xf numFmtId="4" fontId="2" fillId="0" borderId="2" xfId="0" applyNumberFormat="1" applyFont="1" applyBorder="1" applyAlignment="1">
      <alignment vertical="center" wrapText="1"/>
    </xf>
    <xf numFmtId="0" fontId="14" fillId="0" borderId="2" xfId="0" applyFont="1" applyBorder="1" applyAlignment="1">
      <alignment horizontal="left" vertical="center" wrapText="1"/>
    </xf>
    <xf numFmtId="4" fontId="15" fillId="0" borderId="2" xfId="0" applyNumberFormat="1" applyFont="1" applyBorder="1" applyAlignment="1">
      <alignment vertical="center" wrapText="1"/>
    </xf>
    <xf numFmtId="0" fontId="16" fillId="0" borderId="2" xfId="1" applyFont="1" applyBorder="1" applyAlignment="1">
      <alignment horizontal="center" vertical="center" wrapText="1"/>
    </xf>
    <xf numFmtId="4" fontId="12" fillId="0" borderId="4" xfId="0" applyNumberFormat="1" applyFont="1" applyBorder="1" applyAlignment="1">
      <alignment horizontal="right" vertical="center" wrapText="1"/>
    </xf>
    <xf numFmtId="4" fontId="17" fillId="0" borderId="3" xfId="0" applyNumberFormat="1" applyFont="1" applyBorder="1" applyAlignment="1">
      <alignment horizontal="right" vertical="center" wrapText="1"/>
    </xf>
    <xf numFmtId="4" fontId="13" fillId="0" borderId="5" xfId="0" applyNumberFormat="1" applyFont="1" applyBorder="1" applyAlignment="1">
      <alignment vertical="center" wrapText="1"/>
    </xf>
    <xf numFmtId="4" fontId="12" fillId="0" borderId="2" xfId="0" applyNumberFormat="1" applyFont="1" applyBorder="1" applyAlignment="1">
      <alignment vertical="center" wrapText="1"/>
    </xf>
    <xf numFmtId="0" fontId="12" fillId="0" borderId="2" xfId="0" applyFont="1" applyBorder="1" applyAlignment="1">
      <alignment vertical="center" wrapText="1"/>
    </xf>
    <xf numFmtId="176" fontId="12" fillId="0" borderId="2" xfId="0" applyNumberFormat="1" applyFont="1" applyBorder="1" applyAlignment="1">
      <alignment vertical="center" wrapText="1"/>
    </xf>
    <xf numFmtId="4" fontId="19" fillId="0" borderId="2" xfId="0" applyNumberFormat="1" applyFont="1" applyBorder="1" applyAlignment="1">
      <alignment horizontal="right" vertical="center" wrapText="1"/>
    </xf>
    <xf numFmtId="0" fontId="18" fillId="0" borderId="1" xfId="0" applyFont="1" applyBorder="1" applyAlignment="1">
      <alignment horizontal="left" vertical="center" wrapText="1"/>
    </xf>
    <xf numFmtId="176" fontId="4" fillId="0" borderId="2" xfId="0" applyNumberFormat="1" applyFont="1" applyBorder="1" applyAlignment="1">
      <alignment horizontal="center" vertical="center" wrapText="1"/>
    </xf>
    <xf numFmtId="176" fontId="4" fillId="0" borderId="2" xfId="0" applyNumberFormat="1" applyFont="1" applyBorder="1" applyAlignment="1">
      <alignment horizontal="right" vertical="center" wrapText="1"/>
    </xf>
    <xf numFmtId="176" fontId="18" fillId="0" borderId="2" xfId="0" applyNumberFormat="1" applyFont="1" applyBorder="1" applyAlignment="1">
      <alignment horizontal="right" vertical="center" wrapText="1"/>
    </xf>
    <xf numFmtId="0" fontId="19" fillId="0" borderId="2" xfId="0" applyFont="1" applyBorder="1" applyAlignment="1">
      <alignment vertical="center" wrapText="1"/>
    </xf>
    <xf numFmtId="176" fontId="20" fillId="2" borderId="2" xfId="1" applyNumberFormat="1" applyFont="1" applyFill="1" applyBorder="1" applyAlignment="1">
      <alignment vertical="center" wrapText="1"/>
    </xf>
    <xf numFmtId="176" fontId="12" fillId="0" borderId="2" xfId="0" applyNumberFormat="1" applyFont="1" applyBorder="1" applyAlignment="1">
      <alignment horizontal="right" vertical="center" wrapText="1"/>
    </xf>
    <xf numFmtId="0" fontId="14" fillId="0" borderId="1" xfId="0" applyFont="1" applyBorder="1" applyAlignment="1">
      <alignment horizontal="center" vertical="center" wrapText="1"/>
    </xf>
    <xf numFmtId="0" fontId="19" fillId="0" borderId="1" xfId="0" applyFont="1" applyBorder="1" applyAlignment="1">
      <alignment horizontal="left" vertical="center" wrapText="1"/>
    </xf>
    <xf numFmtId="0" fontId="0" fillId="0" borderId="0" xfId="0" applyFont="1">
      <alignment vertical="center"/>
    </xf>
    <xf numFmtId="0" fontId="22" fillId="0" borderId="1" xfId="12" applyFont="1" applyBorder="1" applyAlignment="1">
      <alignment vertical="center" wrapText="1"/>
    </xf>
    <xf numFmtId="0" fontId="21" fillId="0" borderId="1" xfId="12" applyFont="1" applyFill="1" applyBorder="1" applyAlignment="1">
      <alignment vertical="center" wrapText="1"/>
    </xf>
    <xf numFmtId="0" fontId="23" fillId="0" borderId="0" xfId="0" applyFont="1">
      <alignment vertical="center"/>
    </xf>
    <xf numFmtId="0" fontId="4" fillId="0" borderId="7" xfId="0" applyFont="1" applyBorder="1" applyAlignment="1">
      <alignment horizontal="center" vertical="center" wrapText="1"/>
    </xf>
    <xf numFmtId="4" fontId="2" fillId="0" borderId="7" xfId="0" applyNumberFormat="1" applyFont="1" applyBorder="1" applyAlignment="1">
      <alignment horizontal="left" vertical="center" wrapText="1"/>
    </xf>
    <xf numFmtId="0" fontId="0" fillId="0" borderId="1" xfId="0" applyBorder="1">
      <alignment vertical="center"/>
    </xf>
    <xf numFmtId="0" fontId="4" fillId="0" borderId="3" xfId="0" applyFont="1" applyBorder="1" applyAlignment="1">
      <alignment horizontal="center" vertical="center" wrapText="1"/>
    </xf>
    <xf numFmtId="0" fontId="25" fillId="0" borderId="3" xfId="13" applyFont="1" applyFill="1" applyBorder="1" applyAlignment="1">
      <alignment horizontal="center" vertical="center" wrapText="1"/>
    </xf>
    <xf numFmtId="0" fontId="2" fillId="0" borderId="3" xfId="0" applyFont="1" applyBorder="1" applyAlignment="1">
      <alignment vertical="center" wrapText="1"/>
    </xf>
    <xf numFmtId="4" fontId="26" fillId="0" borderId="3" xfId="13" applyNumberFormat="1" applyFont="1" applyFill="1" applyBorder="1" applyAlignment="1">
      <alignment horizontal="right" vertical="center"/>
    </xf>
    <xf numFmtId="0" fontId="0" fillId="0" borderId="3" xfId="0" applyBorder="1">
      <alignment vertical="center"/>
    </xf>
    <xf numFmtId="0" fontId="6" fillId="0" borderId="3" xfId="0" applyFont="1" applyBorder="1" applyAlignment="1">
      <alignment vertical="center" wrapText="1"/>
    </xf>
    <xf numFmtId="176" fontId="19" fillId="0" borderId="2" xfId="0" applyNumberFormat="1" applyFont="1" applyBorder="1" applyAlignment="1">
      <alignment vertical="center" wrapText="1"/>
    </xf>
    <xf numFmtId="4" fontId="19" fillId="0" borderId="2" xfId="11" applyNumberFormat="1" applyFont="1" applyBorder="1" applyAlignment="1">
      <alignment vertical="center" wrapText="1"/>
    </xf>
    <xf numFmtId="4" fontId="19" fillId="0" borderId="2" xfId="0" applyNumberFormat="1" applyFont="1" applyBorder="1" applyAlignment="1">
      <alignment vertical="center" wrapText="1"/>
    </xf>
    <xf numFmtId="4" fontId="8" fillId="0" borderId="2" xfId="0" applyNumberFormat="1" applyFont="1" applyBorder="1" applyAlignment="1">
      <alignment vertical="center" wrapText="1"/>
    </xf>
    <xf numFmtId="4" fontId="19" fillId="0" borderId="4" xfId="0" applyNumberFormat="1" applyFont="1" applyBorder="1" applyAlignment="1">
      <alignment horizontal="right" vertical="center" wrapText="1"/>
    </xf>
    <xf numFmtId="4" fontId="27" fillId="0" borderId="3" xfId="0" applyNumberFormat="1" applyFont="1" applyBorder="1" applyAlignment="1">
      <alignment horizontal="right" vertical="center" wrapText="1"/>
    </xf>
    <xf numFmtId="4" fontId="8" fillId="0" borderId="5" xfId="0" applyNumberFormat="1" applyFont="1" applyBorder="1" applyAlignment="1">
      <alignment vertical="center" wrapText="1"/>
    </xf>
    <xf numFmtId="0" fontId="14" fillId="0" borderId="2" xfId="0" applyFont="1" applyBorder="1" applyAlignment="1">
      <alignment horizontal="center" vertical="center" wrapText="1"/>
    </xf>
    <xf numFmtId="176" fontId="19" fillId="0" borderId="2"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6" fillId="0" borderId="1" xfId="0" applyFont="1" applyBorder="1" applyAlignment="1">
      <alignment vertical="center" wrapText="1"/>
    </xf>
    <xf numFmtId="0" fontId="3" fillId="0" borderId="2" xfId="0" applyFont="1" applyBorder="1" applyAlignment="1">
      <alignment vertical="center" wrapText="1"/>
    </xf>
    <xf numFmtId="4" fontId="18" fillId="0" borderId="1" xfId="0" applyNumberFormat="1" applyFont="1" applyBorder="1" applyAlignment="1">
      <alignment horizontal="left" vertical="center" wrapText="1"/>
    </xf>
    <xf numFmtId="4" fontId="2" fillId="0" borderId="1" xfId="0" applyNumberFormat="1" applyFont="1" applyBorder="1" applyAlignment="1">
      <alignment horizontal="left" vertical="center" wrapText="1"/>
    </xf>
    <xf numFmtId="0" fontId="0" fillId="0" borderId="6" xfId="0" applyBorder="1" applyAlignment="1">
      <alignment horizontal="left" vertical="center"/>
    </xf>
    <xf numFmtId="0" fontId="0" fillId="0" borderId="1" xfId="0" applyBorder="1" applyAlignment="1">
      <alignment horizontal="left" vertical="center"/>
    </xf>
    <xf numFmtId="0" fontId="5" fillId="0" borderId="2" xfId="0" applyFont="1" applyBorder="1" applyAlignment="1">
      <alignment horizontal="left" vertical="center" wrapText="1"/>
    </xf>
  </cellXfs>
  <cellStyles count="14">
    <cellStyle name="常规" xfId="0" builtinId="0"/>
    <cellStyle name="常规 10" xfId="9"/>
    <cellStyle name="常规 11" xfId="10"/>
    <cellStyle name="常规 13" xfId="12"/>
    <cellStyle name="常规 14" xfId="13"/>
    <cellStyle name="常规 2" xfId="1"/>
    <cellStyle name="常规 2 2" xfId="2"/>
    <cellStyle name="常规 3" xfId="3"/>
    <cellStyle name="常规 4" xfId="4"/>
    <cellStyle name="常规 5" xfId="5"/>
    <cellStyle name="常规 6" xfId="6"/>
    <cellStyle name="常规 7" xfId="7"/>
    <cellStyle name="常规 8" xfId="11"/>
    <cellStyle name="常规 9" xf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A34"/>
  <sheetViews>
    <sheetView topLeftCell="A19" workbookViewId="0">
      <selection activeCell="A32" sqref="A32"/>
    </sheetView>
  </sheetViews>
  <sheetFormatPr defaultRowHeight="13.5"/>
  <cols>
    <col min="1" max="1" width="101.875" customWidth="1"/>
    <col min="2" max="2" width="9.75" customWidth="1"/>
  </cols>
  <sheetData>
    <row r="1" spans="1:1" ht="19.5" customHeight="1">
      <c r="A1" s="63" t="s">
        <v>0</v>
      </c>
    </row>
    <row r="2" spans="1:1" ht="19.5" customHeight="1">
      <c r="A2" s="64"/>
    </row>
    <row r="3" spans="1:1" ht="19.5" customHeight="1">
      <c r="A3" s="64" t="s">
        <v>444</v>
      </c>
    </row>
    <row r="4" spans="1:1" ht="19.5" customHeight="1">
      <c r="A4" s="64"/>
    </row>
    <row r="5" spans="1:1" ht="19.5" customHeight="1">
      <c r="A5" s="64" t="s">
        <v>1</v>
      </c>
    </row>
    <row r="6" spans="1:1" ht="19.5" customHeight="1">
      <c r="A6" s="64" t="s">
        <v>2</v>
      </c>
    </row>
    <row r="7" spans="1:1" ht="19.5" customHeight="1">
      <c r="A7" s="64" t="s">
        <v>3</v>
      </c>
    </row>
    <row r="8" spans="1:1" ht="19.5" customHeight="1">
      <c r="A8" s="64" t="s">
        <v>4</v>
      </c>
    </row>
    <row r="9" spans="1:1" ht="19.5" customHeight="1">
      <c r="A9" s="64" t="s">
        <v>5</v>
      </c>
    </row>
    <row r="10" spans="1:1" ht="19.5" customHeight="1">
      <c r="A10" s="64" t="s">
        <v>6</v>
      </c>
    </row>
    <row r="11" spans="1:1" ht="19.5" customHeight="1">
      <c r="A11" s="64" t="s">
        <v>7</v>
      </c>
    </row>
    <row r="12" spans="1:1" ht="19.5" customHeight="1">
      <c r="A12" s="64" t="s">
        <v>8</v>
      </c>
    </row>
    <row r="13" spans="1:1" ht="19.5" customHeight="1">
      <c r="A13" s="64" t="s">
        <v>9</v>
      </c>
    </row>
    <row r="14" spans="1:1" ht="19.5" customHeight="1">
      <c r="A14" s="64" t="s">
        <v>10</v>
      </c>
    </row>
    <row r="15" spans="1:1" ht="19.5" customHeight="1">
      <c r="A15" s="64" t="s">
        <v>11</v>
      </c>
    </row>
    <row r="16" spans="1:1" ht="19.5" customHeight="1">
      <c r="A16" s="64" t="s">
        <v>12</v>
      </c>
    </row>
    <row r="17" spans="1:1" ht="19.5" customHeight="1">
      <c r="A17" s="64" t="s">
        <v>13</v>
      </c>
    </row>
    <row r="18" spans="1:1" ht="19.5" customHeight="1">
      <c r="A18" s="64" t="s">
        <v>14</v>
      </c>
    </row>
    <row r="19" spans="1:1" ht="19.5" customHeight="1">
      <c r="A19" s="64" t="s">
        <v>15</v>
      </c>
    </row>
    <row r="20" spans="1:1" ht="19.5" customHeight="1">
      <c r="A20" s="64" t="s">
        <v>16</v>
      </c>
    </row>
    <row r="21" spans="1:1" ht="19.5" customHeight="1">
      <c r="A21" s="64" t="s">
        <v>17</v>
      </c>
    </row>
    <row r="22" spans="1:1" ht="19.5" customHeight="1">
      <c r="A22" s="64" t="s">
        <v>18</v>
      </c>
    </row>
    <row r="23" spans="1:1" ht="19.5" customHeight="1">
      <c r="A23" s="64" t="s">
        <v>19</v>
      </c>
    </row>
    <row r="24" spans="1:1" ht="19.5" customHeight="1">
      <c r="A24" s="64" t="s">
        <v>20</v>
      </c>
    </row>
    <row r="25" spans="1:1" ht="19.5" customHeight="1">
      <c r="A25" s="64" t="s">
        <v>21</v>
      </c>
    </row>
    <row r="26" spans="1:1" ht="19.5" customHeight="1">
      <c r="A26" s="64" t="s">
        <v>22</v>
      </c>
    </row>
    <row r="27" spans="1:1" ht="19.5" customHeight="1">
      <c r="A27" s="64" t="s">
        <v>23</v>
      </c>
    </row>
    <row r="28" spans="1:1" ht="19.5" customHeight="1">
      <c r="A28" s="64" t="s">
        <v>24</v>
      </c>
    </row>
    <row r="29" spans="1:1" ht="19.5" customHeight="1">
      <c r="A29" s="64" t="s">
        <v>25</v>
      </c>
    </row>
    <row r="30" spans="1:1" ht="19.5" customHeight="1">
      <c r="A30" s="64" t="s">
        <v>26</v>
      </c>
    </row>
    <row r="31" spans="1:1">
      <c r="A31" s="65"/>
    </row>
    <row r="32" spans="1:1" ht="24.75" customHeight="1">
      <c r="A32" s="66" t="s">
        <v>517</v>
      </c>
    </row>
    <row r="33" spans="1:1">
      <c r="A33" s="65"/>
    </row>
    <row r="34" spans="1:1" s="68" customFormat="1" ht="11.25">
      <c r="A34" s="67" t="s">
        <v>516</v>
      </c>
    </row>
  </sheetData>
  <phoneticPr fontId="11" type="noConversion"/>
  <pageMargins left="0.11811023622047245" right="0.11811023622047245" top="0.11811023622047245" bottom="0.11811023622047245" header="0" footer="0"/>
  <pageSetup paperSize="9" orientation="portrait" r:id="rId1"/>
</worksheet>
</file>

<file path=xl/worksheets/sheet10.xml><?xml version="1.0" encoding="utf-8"?>
<worksheet xmlns="http://schemas.openxmlformats.org/spreadsheetml/2006/main" xmlns:r="http://schemas.openxmlformats.org/officeDocument/2006/relationships">
  <dimension ref="A1:E7"/>
  <sheetViews>
    <sheetView workbookViewId="0">
      <selection sqref="A1:E1"/>
    </sheetView>
  </sheetViews>
  <sheetFormatPr defaultColWidth="10" defaultRowHeight="13.5"/>
  <cols>
    <col min="1" max="1" width="40.125" customWidth="1"/>
    <col min="2" max="5" width="19.5" customWidth="1"/>
    <col min="6" max="6" width="9.75" customWidth="1"/>
  </cols>
  <sheetData>
    <row r="1" spans="1:5" ht="36.950000000000003" customHeight="1">
      <c r="A1" s="87" t="s">
        <v>9</v>
      </c>
      <c r="B1" s="87"/>
      <c r="C1" s="87"/>
      <c r="D1" s="87"/>
      <c r="E1" s="87"/>
    </row>
    <row r="2" spans="1:5" ht="19.899999999999999" customHeight="1">
      <c r="A2" s="2"/>
      <c r="B2" s="2"/>
      <c r="C2" s="2"/>
      <c r="D2" s="3"/>
      <c r="E2" s="3" t="s">
        <v>27</v>
      </c>
    </row>
    <row r="3" spans="1:5" ht="33.200000000000003" customHeight="1">
      <c r="A3" s="4" t="s">
        <v>134</v>
      </c>
      <c r="B3" s="4" t="s">
        <v>29</v>
      </c>
      <c r="C3" s="4" t="s">
        <v>30</v>
      </c>
      <c r="D3" s="4" t="s">
        <v>31</v>
      </c>
      <c r="E3" s="4" t="s">
        <v>119</v>
      </c>
    </row>
    <row r="4" spans="1:5" ht="25.7" customHeight="1">
      <c r="A4" s="5" t="s">
        <v>135</v>
      </c>
      <c r="B4" s="6"/>
      <c r="C4" s="6"/>
      <c r="D4" s="7"/>
      <c r="E4" s="7"/>
    </row>
    <row r="5" spans="1:5" ht="25.7" customHeight="1">
      <c r="A5" s="5" t="s">
        <v>136</v>
      </c>
      <c r="B5" s="6"/>
      <c r="C5" s="6"/>
      <c r="D5" s="7"/>
      <c r="E5" s="7"/>
    </row>
    <row r="6" spans="1:5" ht="25.7" customHeight="1">
      <c r="A6" s="5"/>
      <c r="B6" s="6"/>
      <c r="C6" s="6"/>
      <c r="D6" s="7"/>
      <c r="E6" s="7"/>
    </row>
    <row r="7" spans="1:5" ht="25.7" customHeight="1">
      <c r="A7" s="89" t="s">
        <v>133</v>
      </c>
      <c r="B7" s="89"/>
      <c r="C7" s="89"/>
      <c r="D7" s="89"/>
      <c r="E7" s="89"/>
    </row>
  </sheetData>
  <mergeCells count="2">
    <mergeCell ref="A1:E1"/>
    <mergeCell ref="A7:E7"/>
  </mergeCells>
  <phoneticPr fontId="11" type="noConversion"/>
  <pageMargins left="0.74803149606299213" right="0.74803149606299213" top="0.27559055118110237" bottom="0.27559055118110237" header="0" footer="0"/>
  <pageSetup paperSize="9" orientation="landscape" r:id="rId1"/>
</worksheet>
</file>

<file path=xl/worksheets/sheet11.xml><?xml version="1.0" encoding="utf-8"?>
<worksheet xmlns="http://schemas.openxmlformats.org/spreadsheetml/2006/main" xmlns:r="http://schemas.openxmlformats.org/officeDocument/2006/relationships">
  <dimension ref="A1:F11"/>
  <sheetViews>
    <sheetView workbookViewId="0">
      <selection activeCell="F4" sqref="F4:F11"/>
    </sheetView>
  </sheetViews>
  <sheetFormatPr defaultRowHeight="13.5"/>
  <cols>
    <col min="1" max="1" width="6.875" customWidth="1"/>
    <col min="2" max="2" width="31.875" customWidth="1"/>
    <col min="3" max="6" width="19.5" customWidth="1"/>
    <col min="7" max="7" width="9.75" customWidth="1"/>
  </cols>
  <sheetData>
    <row r="1" spans="1:6" ht="36.950000000000003" customHeight="1">
      <c r="A1" s="87" t="s">
        <v>137</v>
      </c>
      <c r="B1" s="87"/>
      <c r="C1" s="87"/>
      <c r="D1" s="87"/>
      <c r="E1" s="87"/>
      <c r="F1" s="87"/>
    </row>
    <row r="2" spans="1:6" ht="19.899999999999999" customHeight="1">
      <c r="A2" s="15"/>
      <c r="C2" s="2"/>
      <c r="D2" s="2"/>
      <c r="E2" s="3"/>
      <c r="F2" s="3" t="s">
        <v>27</v>
      </c>
    </row>
    <row r="3" spans="1:6" ht="33.200000000000003" customHeight="1">
      <c r="A3" s="4" t="s">
        <v>138</v>
      </c>
      <c r="B3" s="4" t="s">
        <v>139</v>
      </c>
      <c r="C3" s="4" t="s">
        <v>29</v>
      </c>
      <c r="D3" s="4" t="s">
        <v>30</v>
      </c>
      <c r="E3" s="4" t="s">
        <v>31</v>
      </c>
      <c r="F3" s="4" t="s">
        <v>119</v>
      </c>
    </row>
    <row r="4" spans="1:6" ht="25.7" customHeight="1">
      <c r="A4" s="16">
        <v>1</v>
      </c>
      <c r="B4" s="48" t="s">
        <v>496</v>
      </c>
      <c r="C4" s="43">
        <v>28.48</v>
      </c>
      <c r="D4" s="43">
        <v>28.48</v>
      </c>
      <c r="E4" s="43">
        <v>28.48</v>
      </c>
      <c r="F4" s="28">
        <f>E4/D4*100</f>
        <v>100</v>
      </c>
    </row>
    <row r="5" spans="1:6" ht="25.7" customHeight="1">
      <c r="A5" s="16">
        <v>2</v>
      </c>
      <c r="B5" s="48" t="s">
        <v>497</v>
      </c>
      <c r="C5" s="49">
        <v>26.74</v>
      </c>
      <c r="D5" s="49">
        <v>26.74</v>
      </c>
      <c r="E5" s="49">
        <v>26.74</v>
      </c>
      <c r="F5" s="28">
        <f t="shared" ref="F5:F11" si="0">E5/D5*100</f>
        <v>100</v>
      </c>
    </row>
    <row r="6" spans="1:6" ht="25.7" customHeight="1">
      <c r="A6" s="16">
        <v>3</v>
      </c>
      <c r="B6" s="48" t="s">
        <v>498</v>
      </c>
      <c r="C6" s="50">
        <v>34.36</v>
      </c>
      <c r="D6" s="50">
        <v>34.36</v>
      </c>
      <c r="E6" s="50">
        <v>34.36</v>
      </c>
      <c r="F6" s="28">
        <f t="shared" si="0"/>
        <v>100</v>
      </c>
    </row>
    <row r="7" spans="1:6" ht="25.7" customHeight="1">
      <c r="A7" s="16">
        <v>4</v>
      </c>
      <c r="B7" s="48" t="s">
        <v>499</v>
      </c>
      <c r="C7" s="51">
        <v>32.44</v>
      </c>
      <c r="D7" s="51">
        <v>32.44</v>
      </c>
      <c r="E7" s="51">
        <v>32.44</v>
      </c>
      <c r="F7" s="28">
        <f t="shared" si="0"/>
        <v>100</v>
      </c>
    </row>
    <row r="8" spans="1:6" ht="25.7" customHeight="1">
      <c r="A8" s="17">
        <v>5</v>
      </c>
      <c r="B8" s="48" t="s">
        <v>500</v>
      </c>
      <c r="C8" s="44">
        <v>26</v>
      </c>
      <c r="D8" s="44">
        <v>34</v>
      </c>
      <c r="E8" s="44">
        <v>34</v>
      </c>
      <c r="F8" s="28">
        <f t="shared" si="0"/>
        <v>100</v>
      </c>
    </row>
    <row r="9" spans="1:6" ht="25.7" customHeight="1">
      <c r="A9" s="17">
        <v>6</v>
      </c>
      <c r="B9" s="48" t="s">
        <v>501</v>
      </c>
      <c r="C9" s="44">
        <v>40.630000000000003</v>
      </c>
      <c r="D9" s="44">
        <v>40.630000000000003</v>
      </c>
      <c r="E9" s="44">
        <v>40.630000000000003</v>
      </c>
      <c r="F9" s="28">
        <f t="shared" si="0"/>
        <v>100</v>
      </c>
    </row>
    <row r="10" spans="1:6" ht="25.7" customHeight="1">
      <c r="A10" s="17">
        <v>7</v>
      </c>
      <c r="B10" s="48" t="s">
        <v>502</v>
      </c>
      <c r="C10" s="44">
        <v>33.35</v>
      </c>
      <c r="D10" s="44">
        <v>33.35</v>
      </c>
      <c r="E10" s="44">
        <v>33.35</v>
      </c>
      <c r="F10" s="28">
        <f t="shared" si="0"/>
        <v>100</v>
      </c>
    </row>
    <row r="11" spans="1:6" ht="25.7" customHeight="1">
      <c r="A11" s="18"/>
      <c r="B11" s="17" t="s">
        <v>140</v>
      </c>
      <c r="C11" s="44">
        <f>SUM(C4:C10)</f>
        <v>221.99999999999997</v>
      </c>
      <c r="D11" s="44">
        <f>SUM(D4:D10)</f>
        <v>229.99999999999997</v>
      </c>
      <c r="E11" s="44">
        <f>SUM(E4:E10)</f>
        <v>229.99999999999997</v>
      </c>
      <c r="F11" s="28">
        <f t="shared" si="0"/>
        <v>100</v>
      </c>
    </row>
  </sheetData>
  <mergeCells count="1">
    <mergeCell ref="A1:F1"/>
  </mergeCells>
  <phoneticPr fontId="11" type="noConversion"/>
  <pageMargins left="0.74803149606299213" right="0.74803149606299213" top="0.27559055118110237" bottom="0.27559055118110237" header="0" footer="0"/>
  <pageSetup paperSize="9" orientation="landscape" r:id="rId1"/>
</worksheet>
</file>

<file path=xl/worksheets/sheet12.xml><?xml version="1.0" encoding="utf-8"?>
<worksheet xmlns="http://schemas.openxmlformats.org/spreadsheetml/2006/main" xmlns:r="http://schemas.openxmlformats.org/officeDocument/2006/relationships">
  <dimension ref="A1:D11"/>
  <sheetViews>
    <sheetView workbookViewId="0">
      <selection activeCell="C5" sqref="C5:C9"/>
    </sheetView>
  </sheetViews>
  <sheetFormatPr defaultColWidth="10" defaultRowHeight="13.5"/>
  <cols>
    <col min="1" max="1" width="33.5" customWidth="1"/>
    <col min="2" max="2" width="28.75" customWidth="1"/>
    <col min="3" max="3" width="31.375" customWidth="1"/>
    <col min="4" max="4" width="29" customWidth="1"/>
    <col min="5" max="5" width="9.75" customWidth="1"/>
  </cols>
  <sheetData>
    <row r="1" spans="1:4" ht="36.950000000000003" customHeight="1">
      <c r="A1" s="87" t="s">
        <v>11</v>
      </c>
      <c r="B1" s="87"/>
      <c r="C1" s="87"/>
      <c r="D1" s="87"/>
    </row>
    <row r="2" spans="1:4" ht="19.899999999999999" customHeight="1">
      <c r="A2" s="2"/>
      <c r="B2" s="2"/>
      <c r="C2" s="3"/>
      <c r="D2" s="3" t="s">
        <v>27</v>
      </c>
    </row>
    <row r="3" spans="1:4" ht="33.200000000000003" customHeight="1">
      <c r="A3" s="4" t="s">
        <v>141</v>
      </c>
      <c r="B3" s="4" t="s">
        <v>29</v>
      </c>
      <c r="C3" s="4" t="s">
        <v>31</v>
      </c>
      <c r="D3" s="4" t="s">
        <v>142</v>
      </c>
    </row>
    <row r="4" spans="1:4" ht="25.7" customHeight="1">
      <c r="A4" s="13" t="s">
        <v>143</v>
      </c>
      <c r="B4" s="43">
        <v>0</v>
      </c>
      <c r="C4" s="52">
        <v>0</v>
      </c>
      <c r="D4" s="53"/>
    </row>
    <row r="5" spans="1:4" ht="25.7" customHeight="1">
      <c r="A5" s="13" t="s">
        <v>144</v>
      </c>
      <c r="B5" s="43">
        <v>9.83</v>
      </c>
      <c r="C5" s="52">
        <v>6.13</v>
      </c>
      <c r="D5" s="54">
        <f t="shared" ref="D5:D9" si="0">C5/B5*100</f>
        <v>62.360122075279754</v>
      </c>
    </row>
    <row r="6" spans="1:4" ht="25.7" customHeight="1">
      <c r="A6" s="13" t="s">
        <v>145</v>
      </c>
      <c r="B6" s="43">
        <v>8.2799999999999994</v>
      </c>
      <c r="C6" s="52">
        <v>6.99</v>
      </c>
      <c r="D6" s="54">
        <f t="shared" si="0"/>
        <v>84.420289855072468</v>
      </c>
    </row>
    <row r="7" spans="1:4" ht="25.7" customHeight="1">
      <c r="A7" s="13" t="s">
        <v>146</v>
      </c>
      <c r="B7" s="44">
        <v>0</v>
      </c>
      <c r="C7" s="44">
        <v>0</v>
      </c>
      <c r="D7" s="54"/>
    </row>
    <row r="8" spans="1:4" ht="25.7" customHeight="1">
      <c r="A8" s="13" t="s">
        <v>147</v>
      </c>
      <c r="B8" s="44">
        <v>8.2799999999999994</v>
      </c>
      <c r="C8" s="44">
        <v>6.99</v>
      </c>
      <c r="D8" s="54">
        <f t="shared" si="0"/>
        <v>84.420289855072468</v>
      </c>
    </row>
    <row r="9" spans="1:4" ht="25.7" customHeight="1">
      <c r="A9" s="19" t="s">
        <v>148</v>
      </c>
      <c r="B9" s="44">
        <f>B4+B5+B6</f>
        <v>18.11</v>
      </c>
      <c r="C9" s="44">
        <f>C4+C5+C6</f>
        <v>13.120000000000001</v>
      </c>
      <c r="D9" s="54">
        <f t="shared" si="0"/>
        <v>72.446162341247927</v>
      </c>
    </row>
    <row r="10" spans="1:4" ht="69.75" customHeight="1">
      <c r="A10" s="90" t="s">
        <v>503</v>
      </c>
      <c r="B10" s="91"/>
      <c r="C10" s="91"/>
      <c r="D10" s="91"/>
    </row>
    <row r="11" spans="1:4" ht="38.450000000000003" customHeight="1">
      <c r="A11" s="90" t="s">
        <v>504</v>
      </c>
      <c r="B11" s="91"/>
      <c r="C11" s="91"/>
      <c r="D11" s="91"/>
    </row>
  </sheetData>
  <mergeCells count="3">
    <mergeCell ref="A1:D1"/>
    <mergeCell ref="A10:D10"/>
    <mergeCell ref="A11:D11"/>
  </mergeCells>
  <phoneticPr fontId="11" type="noConversion"/>
  <pageMargins left="0.74803149606299213" right="0.74803149606299213" top="0.27559055118110237" bottom="0.27559055118110237" header="0" footer="0"/>
  <pageSetup paperSize="9" orientation="landscape" r:id="rId1"/>
</worksheet>
</file>

<file path=xl/worksheets/sheet13.xml><?xml version="1.0" encoding="utf-8"?>
<worksheet xmlns="http://schemas.openxmlformats.org/spreadsheetml/2006/main" xmlns:r="http://schemas.openxmlformats.org/officeDocument/2006/relationships">
  <dimension ref="A1:D12"/>
  <sheetViews>
    <sheetView workbookViewId="0">
      <selection activeCell="D5" sqref="D5"/>
    </sheetView>
  </sheetViews>
  <sheetFormatPr defaultRowHeight="13.5"/>
  <cols>
    <col min="1" max="1" width="9.125" customWidth="1"/>
    <col min="2" max="2" width="32.75" customWidth="1"/>
    <col min="3" max="3" width="20.875" customWidth="1"/>
    <col min="4" max="4" width="22.75" customWidth="1"/>
  </cols>
  <sheetData>
    <row r="1" spans="1:4" ht="36.950000000000003" customHeight="1">
      <c r="A1" s="87" t="s">
        <v>12</v>
      </c>
      <c r="B1" s="87"/>
      <c r="C1" s="87"/>
      <c r="D1" s="87"/>
    </row>
    <row r="2" spans="1:4" ht="19.899999999999999" customHeight="1">
      <c r="A2" s="15"/>
      <c r="B2" s="2"/>
      <c r="D2" s="3" t="s">
        <v>149</v>
      </c>
    </row>
    <row r="3" spans="1:4" ht="33.200000000000003" customHeight="1">
      <c r="A3" s="4" t="s">
        <v>138</v>
      </c>
      <c r="B3" s="69" t="s">
        <v>141</v>
      </c>
      <c r="C3" s="72" t="s">
        <v>29</v>
      </c>
      <c r="D3" s="73" t="s">
        <v>31</v>
      </c>
    </row>
    <row r="4" spans="1:4" ht="25.7" customHeight="1">
      <c r="A4" s="20"/>
      <c r="B4" s="70"/>
      <c r="C4" s="74"/>
      <c r="D4" s="75"/>
    </row>
    <row r="5" spans="1:4" ht="25.7" customHeight="1">
      <c r="A5" s="20"/>
      <c r="B5" s="70"/>
      <c r="C5" s="74"/>
      <c r="D5" s="75"/>
    </row>
    <row r="6" spans="1:4" ht="25.7" customHeight="1">
      <c r="A6" s="20"/>
      <c r="B6" s="70"/>
      <c r="C6" s="74"/>
      <c r="D6" s="76"/>
    </row>
    <row r="7" spans="1:4" ht="25.7" customHeight="1">
      <c r="A7" s="20"/>
      <c r="B7" s="70"/>
      <c r="C7" s="77"/>
      <c r="D7" s="76"/>
    </row>
    <row r="8" spans="1:4" ht="25.7" customHeight="1">
      <c r="A8" s="20"/>
      <c r="B8" s="70"/>
      <c r="C8" s="77"/>
      <c r="D8" s="76"/>
    </row>
    <row r="9" spans="1:4" ht="25.7" customHeight="1">
      <c r="A9" s="20"/>
      <c r="B9" s="70"/>
      <c r="C9" s="77"/>
      <c r="D9" s="76"/>
    </row>
    <row r="10" spans="1:4" ht="25.7" customHeight="1">
      <c r="A10" s="20"/>
      <c r="B10" s="70"/>
      <c r="C10" s="77"/>
      <c r="D10" s="76"/>
    </row>
    <row r="11" spans="1:4" ht="25.7" customHeight="1">
      <c r="A11" s="20"/>
      <c r="B11" s="70" t="s">
        <v>148</v>
      </c>
      <c r="C11" s="77"/>
      <c r="D11" s="76"/>
    </row>
    <row r="12" spans="1:4" ht="21" customHeight="1">
      <c r="A12" s="92" t="s">
        <v>514</v>
      </c>
      <c r="B12" s="92"/>
      <c r="C12" s="93"/>
      <c r="D12" s="71"/>
    </row>
  </sheetData>
  <mergeCells count="2">
    <mergeCell ref="A12:C12"/>
    <mergeCell ref="A1:D1"/>
  </mergeCells>
  <phoneticPr fontId="11" type="noConversion"/>
  <pageMargins left="0.75" right="0.75" top="0.27000001072883606" bottom="0.27000001072883606" header="0" footer="0"/>
  <pageSetup paperSize="9" orientation="portrait" r:id="rId1"/>
</worksheet>
</file>

<file path=xl/worksheets/sheet14.xml><?xml version="1.0" encoding="utf-8"?>
<worksheet xmlns="http://schemas.openxmlformats.org/spreadsheetml/2006/main" xmlns:r="http://schemas.openxmlformats.org/officeDocument/2006/relationships">
  <dimension ref="A1:A9"/>
  <sheetViews>
    <sheetView workbookViewId="0">
      <selection activeCell="A9" sqref="A9"/>
    </sheetView>
  </sheetViews>
  <sheetFormatPr defaultColWidth="10" defaultRowHeight="13.5"/>
  <cols>
    <col min="1" max="1" width="160" customWidth="1"/>
    <col min="2" max="2" width="9.75" customWidth="1"/>
  </cols>
  <sheetData>
    <row r="1" spans="1:1" ht="36.950000000000003" customHeight="1">
      <c r="A1" s="1" t="s">
        <v>160</v>
      </c>
    </row>
    <row r="2" spans="1:1" ht="33.200000000000003" customHeight="1">
      <c r="A2" s="21" t="s">
        <v>161</v>
      </c>
    </row>
    <row r="3" spans="1:1" ht="34.700000000000003" customHeight="1">
      <c r="A3" s="56" t="s">
        <v>505</v>
      </c>
    </row>
    <row r="4" spans="1:1" ht="25.7" customHeight="1">
      <c r="A4" s="21" t="s">
        <v>162</v>
      </c>
    </row>
    <row r="5" spans="1:1" ht="25.7" customHeight="1">
      <c r="A5" s="56" t="s">
        <v>513</v>
      </c>
    </row>
    <row r="6" spans="1:1" ht="25.7" customHeight="1">
      <c r="A6" s="21" t="s">
        <v>163</v>
      </c>
    </row>
    <row r="7" spans="1:1" ht="72" customHeight="1">
      <c r="A7" s="56" t="s">
        <v>526</v>
      </c>
    </row>
    <row r="8" spans="1:1" ht="25.7" customHeight="1">
      <c r="A8" s="21" t="s">
        <v>164</v>
      </c>
    </row>
    <row r="9" spans="1:1" ht="49.7" customHeight="1">
      <c r="A9" s="56" t="s">
        <v>506</v>
      </c>
    </row>
  </sheetData>
  <phoneticPr fontId="11" type="noConversion"/>
  <pageMargins left="0.74803149606299213" right="0.74803149606299213" top="0.27559055118110237" bottom="0.27559055118110237" header="0" footer="0"/>
  <pageSetup paperSize="9" orientation="landscape" r:id="rId1"/>
</worksheet>
</file>

<file path=xl/worksheets/sheet15.xml><?xml version="1.0" encoding="utf-8"?>
<worksheet xmlns="http://schemas.openxmlformats.org/spreadsheetml/2006/main" xmlns:r="http://schemas.openxmlformats.org/officeDocument/2006/relationships">
  <dimension ref="A1:D11"/>
  <sheetViews>
    <sheetView workbookViewId="0">
      <selection activeCell="C8" sqref="C8"/>
    </sheetView>
  </sheetViews>
  <sheetFormatPr defaultColWidth="10" defaultRowHeight="13.5"/>
  <cols>
    <col min="1" max="1" width="40.125" customWidth="1"/>
    <col min="2" max="4" width="19.5" customWidth="1"/>
    <col min="5" max="5" width="9.75" customWidth="1"/>
  </cols>
  <sheetData>
    <row r="1" spans="1:4" ht="36.950000000000003" customHeight="1">
      <c r="A1" s="87" t="s">
        <v>14</v>
      </c>
      <c r="B1" s="87"/>
      <c r="C1" s="87"/>
      <c r="D1" s="87"/>
    </row>
    <row r="2" spans="1:4" ht="19.899999999999999" customHeight="1">
      <c r="A2" s="2"/>
      <c r="B2" s="2"/>
      <c r="C2" s="2"/>
      <c r="D2" s="3" t="s">
        <v>27</v>
      </c>
    </row>
    <row r="3" spans="1:4" ht="33.200000000000003" customHeight="1">
      <c r="A3" s="4" t="s">
        <v>28</v>
      </c>
      <c r="B3" s="4" t="s">
        <v>165</v>
      </c>
      <c r="C3" s="4" t="s">
        <v>166</v>
      </c>
      <c r="D3" s="4" t="s">
        <v>167</v>
      </c>
    </row>
    <row r="4" spans="1:4" ht="19.899999999999999" customHeight="1">
      <c r="A4" s="60" t="s">
        <v>511</v>
      </c>
      <c r="B4" s="6">
        <f>6220.82+11878.79</f>
        <v>18099.61</v>
      </c>
      <c r="C4" s="6">
        <f>3431+1669.38+15569</f>
        <v>20669.38</v>
      </c>
      <c r="D4" s="28">
        <f t="shared" ref="D4:D11" si="0">C4/B4*100</f>
        <v>114.19793023164588</v>
      </c>
    </row>
    <row r="5" spans="1:4" ht="19.899999999999999" customHeight="1">
      <c r="A5" s="60" t="s">
        <v>512</v>
      </c>
      <c r="B5" s="6">
        <v>7406.66</v>
      </c>
      <c r="C5" s="6">
        <v>3467.04</v>
      </c>
      <c r="D5" s="28">
        <f t="shared" si="0"/>
        <v>46.809763105097311</v>
      </c>
    </row>
    <row r="6" spans="1:4" ht="19.899999999999999" customHeight="1">
      <c r="A6" s="5"/>
      <c r="B6" s="6"/>
      <c r="C6" s="6"/>
      <c r="D6" s="28"/>
    </row>
    <row r="7" spans="1:4" ht="19.899999999999999" customHeight="1">
      <c r="A7" s="8" t="s">
        <v>33</v>
      </c>
      <c r="B7" s="6">
        <f>SUM(B4:B6)</f>
        <v>25506.27</v>
      </c>
      <c r="C7" s="6">
        <f>SUM(C4:C6)</f>
        <v>24136.420000000002</v>
      </c>
      <c r="D7" s="28">
        <f t="shared" si="0"/>
        <v>94.629359761344972</v>
      </c>
    </row>
    <row r="8" spans="1:4" ht="19.899999999999999" customHeight="1">
      <c r="A8" s="8" t="s">
        <v>34</v>
      </c>
      <c r="B8" s="6"/>
      <c r="C8" s="6">
        <v>1833.04</v>
      </c>
      <c r="D8" s="28"/>
    </row>
    <row r="9" spans="1:4" ht="19.899999999999999" customHeight="1">
      <c r="A9" s="8" t="s">
        <v>35</v>
      </c>
      <c r="B9" s="6"/>
      <c r="C9" s="6">
        <v>1032.3699999999999</v>
      </c>
      <c r="D9" s="28"/>
    </row>
    <row r="10" spans="1:4" ht="19.899999999999999" customHeight="1">
      <c r="A10" s="5"/>
      <c r="B10" s="6"/>
      <c r="C10" s="6"/>
      <c r="D10" s="28"/>
    </row>
    <row r="11" spans="1:4" ht="19.899999999999999" customHeight="1">
      <c r="A11" s="8" t="s">
        <v>36</v>
      </c>
      <c r="B11" s="6">
        <f>SUM(B7:B10)</f>
        <v>25506.27</v>
      </c>
      <c r="C11" s="6">
        <f>SUM(C7:C10)</f>
        <v>27001.83</v>
      </c>
      <c r="D11" s="28">
        <f t="shared" si="0"/>
        <v>105.86349944543048</v>
      </c>
    </row>
  </sheetData>
  <mergeCells count="1">
    <mergeCell ref="A1:D1"/>
  </mergeCells>
  <phoneticPr fontId="11" type="noConversion"/>
  <pageMargins left="0.11800000071525574" right="0.11800000071525574" top="0.11800000071525574" bottom="0.11800000071525574" header="0" footer="0"/>
  <pageSetup paperSize="9" orientation="landscape" r:id="rId1"/>
</worksheet>
</file>

<file path=xl/worksheets/sheet16.xml><?xml version="1.0" encoding="utf-8"?>
<worksheet xmlns="http://schemas.openxmlformats.org/spreadsheetml/2006/main" xmlns:r="http://schemas.openxmlformats.org/officeDocument/2006/relationships">
  <dimension ref="A1:E167"/>
  <sheetViews>
    <sheetView workbookViewId="0">
      <selection sqref="A1:E167"/>
    </sheetView>
  </sheetViews>
  <sheetFormatPr defaultColWidth="10" defaultRowHeight="13.5"/>
  <cols>
    <col min="1" max="1" width="9.625" customWidth="1"/>
    <col min="2" max="2" width="37.125" customWidth="1"/>
    <col min="3" max="5" width="19.5" customWidth="1"/>
    <col min="6" max="8" width="9.75" customWidth="1"/>
  </cols>
  <sheetData>
    <row r="1" spans="1:5" ht="36.950000000000003" customHeight="1">
      <c r="A1" s="87" t="s">
        <v>15</v>
      </c>
      <c r="B1" s="87"/>
      <c r="C1" s="87"/>
      <c r="D1" s="87"/>
      <c r="E1" s="87"/>
    </row>
    <row r="2" spans="1:5" ht="19.899999999999999" customHeight="1">
      <c r="B2" s="2"/>
      <c r="C2" s="2"/>
      <c r="D2" s="2"/>
      <c r="E2" s="3" t="s">
        <v>27</v>
      </c>
    </row>
    <row r="3" spans="1:5" ht="33.950000000000003" customHeight="1">
      <c r="A3" s="4" t="s">
        <v>37</v>
      </c>
      <c r="B3" s="4" t="s">
        <v>38</v>
      </c>
      <c r="C3" s="4" t="s">
        <v>165</v>
      </c>
      <c r="D3" s="4" t="s">
        <v>166</v>
      </c>
      <c r="E3" s="4" t="s">
        <v>167</v>
      </c>
    </row>
    <row r="4" spans="1:5" ht="19.899999999999999" customHeight="1">
      <c r="A4" s="22" t="s">
        <v>168</v>
      </c>
      <c r="B4" s="22" t="s">
        <v>39</v>
      </c>
      <c r="C4" s="23">
        <v>2324.0700000000002</v>
      </c>
      <c r="D4" s="23">
        <v>2636.0942690000002</v>
      </c>
      <c r="E4" s="78">
        <f>D4/C4*100</f>
        <v>113.42576897425636</v>
      </c>
    </row>
    <row r="5" spans="1:5" ht="19.899999999999999" customHeight="1">
      <c r="A5" s="22" t="s">
        <v>169</v>
      </c>
      <c r="B5" s="22" t="s">
        <v>40</v>
      </c>
      <c r="C5" s="23">
        <v>12.73</v>
      </c>
      <c r="D5" s="23">
        <v>16.899999999999999</v>
      </c>
      <c r="E5" s="78">
        <f t="shared" ref="E5:E68" si="0">D5/C5*100</f>
        <v>132.75726630007853</v>
      </c>
    </row>
    <row r="6" spans="1:5" ht="19.899999999999999" customHeight="1">
      <c r="A6" s="24" t="s">
        <v>170</v>
      </c>
      <c r="B6" s="24" t="s">
        <v>171</v>
      </c>
      <c r="C6" s="25">
        <v>3.9</v>
      </c>
      <c r="D6" s="25">
        <v>5.0999999999999996</v>
      </c>
      <c r="E6" s="78">
        <f t="shared" si="0"/>
        <v>130.76923076923077</v>
      </c>
    </row>
    <row r="7" spans="1:5" ht="19.899999999999999" customHeight="1">
      <c r="A7" s="24" t="s">
        <v>172</v>
      </c>
      <c r="B7" s="24" t="s">
        <v>41</v>
      </c>
      <c r="C7" s="25">
        <v>8.83</v>
      </c>
      <c r="D7" s="25">
        <v>11.8</v>
      </c>
      <c r="E7" s="78">
        <f t="shared" si="0"/>
        <v>133.63533408833524</v>
      </c>
    </row>
    <row r="8" spans="1:5" ht="19.899999999999999" customHeight="1">
      <c r="A8" s="22" t="s">
        <v>173</v>
      </c>
      <c r="B8" s="22" t="s">
        <v>42</v>
      </c>
      <c r="C8" s="23">
        <v>1324.48</v>
      </c>
      <c r="D8" s="23">
        <v>1449.49</v>
      </c>
      <c r="E8" s="78">
        <f t="shared" si="0"/>
        <v>109.43842111621164</v>
      </c>
    </row>
    <row r="9" spans="1:5" ht="19.899999999999999" customHeight="1">
      <c r="A9" s="24" t="s">
        <v>174</v>
      </c>
      <c r="B9" s="24" t="s">
        <v>43</v>
      </c>
      <c r="C9" s="25">
        <v>1162.01</v>
      </c>
      <c r="D9" s="25">
        <v>1239.04</v>
      </c>
      <c r="E9" s="78">
        <f t="shared" si="0"/>
        <v>106.62903073123296</v>
      </c>
    </row>
    <row r="10" spans="1:5" ht="19.899999999999999" customHeight="1">
      <c r="A10" s="24" t="s">
        <v>175</v>
      </c>
      <c r="B10" s="24" t="s">
        <v>44</v>
      </c>
      <c r="C10" s="25">
        <v>162.47</v>
      </c>
      <c r="D10" s="25">
        <v>210.45</v>
      </c>
      <c r="E10" s="78">
        <f t="shared" si="0"/>
        <v>129.53160583492337</v>
      </c>
    </row>
    <row r="11" spans="1:5" ht="19.899999999999999" customHeight="1">
      <c r="A11" s="22" t="s">
        <v>176</v>
      </c>
      <c r="B11" s="22" t="s">
        <v>177</v>
      </c>
      <c r="C11" s="23">
        <v>0.78</v>
      </c>
      <c r="D11" s="23">
        <v>5.84</v>
      </c>
      <c r="E11" s="78">
        <f t="shared" si="0"/>
        <v>748.71794871794862</v>
      </c>
    </row>
    <row r="12" spans="1:5" ht="19.899999999999999" customHeight="1">
      <c r="A12" s="24" t="s">
        <v>178</v>
      </c>
      <c r="B12" s="24" t="s">
        <v>179</v>
      </c>
      <c r="C12" s="25">
        <v>0.78</v>
      </c>
      <c r="D12" s="25">
        <v>5.84</v>
      </c>
      <c r="E12" s="78">
        <f t="shared" si="0"/>
        <v>748.71794871794862</v>
      </c>
    </row>
    <row r="13" spans="1:5" ht="19.899999999999999" customHeight="1">
      <c r="A13" s="22" t="s">
        <v>180</v>
      </c>
      <c r="B13" s="22" t="s">
        <v>181</v>
      </c>
      <c r="C13" s="23">
        <v>250.77</v>
      </c>
      <c r="D13" s="23">
        <v>261.01600000000002</v>
      </c>
      <c r="E13" s="78">
        <f t="shared" si="0"/>
        <v>104.08581568768194</v>
      </c>
    </row>
    <row r="14" spans="1:5" ht="19.899999999999999" customHeight="1">
      <c r="A14" s="24" t="s">
        <v>182</v>
      </c>
      <c r="B14" s="24" t="s">
        <v>183</v>
      </c>
      <c r="C14" s="25">
        <v>250.77</v>
      </c>
      <c r="D14" s="25">
        <v>261.01600000000002</v>
      </c>
      <c r="E14" s="78">
        <f t="shared" si="0"/>
        <v>104.08581568768194</v>
      </c>
    </row>
    <row r="15" spans="1:5" ht="19.899999999999999" customHeight="1">
      <c r="A15" s="22" t="s">
        <v>184</v>
      </c>
      <c r="B15" s="22" t="s">
        <v>185</v>
      </c>
      <c r="C15" s="23">
        <v>15.36</v>
      </c>
      <c r="D15" s="23">
        <v>13.93</v>
      </c>
      <c r="E15" s="78">
        <f t="shared" si="0"/>
        <v>90.690104166666657</v>
      </c>
    </row>
    <row r="16" spans="1:5" ht="19.899999999999999" customHeight="1">
      <c r="A16" s="24" t="s">
        <v>186</v>
      </c>
      <c r="B16" s="24" t="s">
        <v>187</v>
      </c>
      <c r="C16" s="25">
        <v>15.36</v>
      </c>
      <c r="D16" s="25">
        <v>13.93</v>
      </c>
      <c r="E16" s="78">
        <f t="shared" si="0"/>
        <v>90.690104166666657</v>
      </c>
    </row>
    <row r="17" spans="1:5" ht="19.899999999999999" customHeight="1">
      <c r="A17" s="22" t="s">
        <v>188</v>
      </c>
      <c r="B17" s="22" t="s">
        <v>189</v>
      </c>
      <c r="C17" s="23">
        <v>0</v>
      </c>
      <c r="D17" s="23">
        <v>204.1</v>
      </c>
      <c r="E17" s="78"/>
    </row>
    <row r="18" spans="1:5" ht="19.899999999999999" customHeight="1">
      <c r="A18" s="24" t="s">
        <v>190</v>
      </c>
      <c r="B18" s="24" t="s">
        <v>191</v>
      </c>
      <c r="C18" s="25">
        <v>0</v>
      </c>
      <c r="D18" s="25">
        <v>204.1</v>
      </c>
      <c r="E18" s="78"/>
    </row>
    <row r="19" spans="1:5" ht="19.899999999999999" customHeight="1">
      <c r="A19" s="22" t="s">
        <v>192</v>
      </c>
      <c r="B19" s="22" t="s">
        <v>193</v>
      </c>
      <c r="C19" s="23">
        <v>7.08</v>
      </c>
      <c r="D19" s="23">
        <v>10</v>
      </c>
      <c r="E19" s="78">
        <f t="shared" si="0"/>
        <v>141.24293785310735</v>
      </c>
    </row>
    <row r="20" spans="1:5" ht="19.899999999999999" customHeight="1">
      <c r="A20" s="24" t="s">
        <v>194</v>
      </c>
      <c r="B20" s="24" t="s">
        <v>195</v>
      </c>
      <c r="C20" s="25">
        <v>7.08</v>
      </c>
      <c r="D20" s="25">
        <v>10</v>
      </c>
      <c r="E20" s="78">
        <f t="shared" si="0"/>
        <v>141.24293785310735</v>
      </c>
    </row>
    <row r="21" spans="1:5" ht="19.899999999999999" customHeight="1">
      <c r="A21" s="22" t="s">
        <v>196</v>
      </c>
      <c r="B21" s="22" t="s">
        <v>197</v>
      </c>
      <c r="C21" s="23">
        <v>10.47</v>
      </c>
      <c r="D21" s="23">
        <v>6.8013690000000002</v>
      </c>
      <c r="E21" s="78">
        <f t="shared" si="0"/>
        <v>64.960544412607447</v>
      </c>
    </row>
    <row r="22" spans="1:5" ht="19.899999999999999" customHeight="1">
      <c r="A22" s="24" t="s">
        <v>198</v>
      </c>
      <c r="B22" s="24" t="s">
        <v>199</v>
      </c>
      <c r="C22" s="25">
        <v>10.47</v>
      </c>
      <c r="D22" s="25">
        <v>6.8013690000000002</v>
      </c>
      <c r="E22" s="78">
        <f t="shared" si="0"/>
        <v>64.960544412607447</v>
      </c>
    </row>
    <row r="23" spans="1:5" ht="19.899999999999999" customHeight="1">
      <c r="A23" s="22" t="s">
        <v>200</v>
      </c>
      <c r="B23" s="22" t="s">
        <v>201</v>
      </c>
      <c r="C23" s="23">
        <v>32.15</v>
      </c>
      <c r="D23" s="23">
        <v>26</v>
      </c>
      <c r="E23" s="78">
        <f t="shared" si="0"/>
        <v>80.870917573872475</v>
      </c>
    </row>
    <row r="24" spans="1:5" ht="19.899999999999999" customHeight="1">
      <c r="A24" s="24" t="s">
        <v>202</v>
      </c>
      <c r="B24" s="24" t="s">
        <v>203</v>
      </c>
      <c r="C24" s="25">
        <v>32.15</v>
      </c>
      <c r="D24" s="25">
        <v>26</v>
      </c>
      <c r="E24" s="78">
        <f t="shared" si="0"/>
        <v>80.870917573872475</v>
      </c>
    </row>
    <row r="25" spans="1:5" ht="19.899999999999999" customHeight="1">
      <c r="A25" s="22" t="s">
        <v>204</v>
      </c>
      <c r="B25" s="22" t="s">
        <v>205</v>
      </c>
      <c r="C25" s="23">
        <v>454.47</v>
      </c>
      <c r="D25" s="23">
        <v>417.65</v>
      </c>
      <c r="E25" s="78">
        <f t="shared" si="0"/>
        <v>91.898255110348302</v>
      </c>
    </row>
    <row r="26" spans="1:5" ht="19.899999999999999" customHeight="1">
      <c r="A26" s="24" t="s">
        <v>206</v>
      </c>
      <c r="B26" s="24" t="s">
        <v>207</v>
      </c>
      <c r="C26" s="25">
        <v>439.39</v>
      </c>
      <c r="D26" s="25">
        <v>391.15</v>
      </c>
      <c r="E26" s="78">
        <f t="shared" si="0"/>
        <v>89.021142948178152</v>
      </c>
    </row>
    <row r="27" spans="1:5" ht="19.899999999999999" customHeight="1">
      <c r="A27" s="24" t="s">
        <v>208</v>
      </c>
      <c r="B27" s="24" t="s">
        <v>205</v>
      </c>
      <c r="C27" s="25">
        <v>15.08</v>
      </c>
      <c r="D27" s="25">
        <v>26.5</v>
      </c>
      <c r="E27" s="78">
        <f t="shared" si="0"/>
        <v>175.72944297082228</v>
      </c>
    </row>
    <row r="28" spans="1:5" ht="19.899999999999999" customHeight="1">
      <c r="A28" s="22" t="s">
        <v>209</v>
      </c>
      <c r="B28" s="22" t="s">
        <v>210</v>
      </c>
      <c r="C28" s="23">
        <v>5.03</v>
      </c>
      <c r="D28" s="23">
        <v>6.9</v>
      </c>
      <c r="E28" s="78">
        <f t="shared" si="0"/>
        <v>137.17693836978131</v>
      </c>
    </row>
    <row r="29" spans="1:5" ht="19.899999999999999" customHeight="1">
      <c r="A29" s="24" t="s">
        <v>211</v>
      </c>
      <c r="B29" s="24" t="s">
        <v>212</v>
      </c>
      <c r="C29" s="25">
        <v>5.03</v>
      </c>
      <c r="D29" s="25">
        <v>6.9</v>
      </c>
      <c r="E29" s="78">
        <f t="shared" si="0"/>
        <v>137.17693836978131</v>
      </c>
    </row>
    <row r="30" spans="1:5" ht="19.899999999999999" customHeight="1">
      <c r="A30" s="22" t="s">
        <v>213</v>
      </c>
      <c r="B30" s="22" t="s">
        <v>214</v>
      </c>
      <c r="C30" s="23">
        <v>210.75</v>
      </c>
      <c r="D30" s="23">
        <v>217.46690000000001</v>
      </c>
      <c r="E30" s="78">
        <f t="shared" si="0"/>
        <v>103.18714116251483</v>
      </c>
    </row>
    <row r="31" spans="1:5" ht="19.899999999999999" customHeight="1">
      <c r="A31" s="24" t="s">
        <v>215</v>
      </c>
      <c r="B31" s="24" t="s">
        <v>214</v>
      </c>
      <c r="C31" s="25">
        <v>210.75</v>
      </c>
      <c r="D31" s="25">
        <v>217.46690000000001</v>
      </c>
      <c r="E31" s="78">
        <f t="shared" si="0"/>
        <v>103.18714116251483</v>
      </c>
    </row>
    <row r="32" spans="1:5" ht="19.899999999999999" customHeight="1">
      <c r="A32" s="22" t="s">
        <v>216</v>
      </c>
      <c r="B32" s="22" t="s">
        <v>150</v>
      </c>
      <c r="C32" s="23">
        <v>19.920000000000002</v>
      </c>
      <c r="D32" s="23">
        <v>21.9</v>
      </c>
      <c r="E32" s="78">
        <f t="shared" si="0"/>
        <v>109.93975903614457</v>
      </c>
    </row>
    <row r="33" spans="1:5" ht="19.899999999999999" customHeight="1">
      <c r="A33" s="22" t="s">
        <v>217</v>
      </c>
      <c r="B33" s="22" t="s">
        <v>218</v>
      </c>
      <c r="C33" s="23">
        <v>19.920000000000002</v>
      </c>
      <c r="D33" s="23">
        <v>21.9</v>
      </c>
      <c r="E33" s="78">
        <f t="shared" si="0"/>
        <v>109.93975903614457</v>
      </c>
    </row>
    <row r="34" spans="1:5" ht="19.899999999999999" customHeight="1">
      <c r="A34" s="24" t="s">
        <v>219</v>
      </c>
      <c r="B34" s="24" t="s">
        <v>220</v>
      </c>
      <c r="C34" s="25">
        <v>19.920000000000002</v>
      </c>
      <c r="D34" s="25">
        <v>21.9</v>
      </c>
      <c r="E34" s="78">
        <f t="shared" si="0"/>
        <v>109.93975903614457</v>
      </c>
    </row>
    <row r="35" spans="1:5" ht="19.899999999999999" customHeight="1">
      <c r="A35" s="22" t="s">
        <v>221</v>
      </c>
      <c r="B35" s="22" t="s">
        <v>151</v>
      </c>
      <c r="C35" s="23">
        <v>1000.5</v>
      </c>
      <c r="D35" s="23">
        <v>2134.169292</v>
      </c>
      <c r="E35" s="78">
        <f t="shared" si="0"/>
        <v>213.31027406296852</v>
      </c>
    </row>
    <row r="36" spans="1:5" ht="19.899999999999999" customHeight="1">
      <c r="A36" s="22" t="s">
        <v>222</v>
      </c>
      <c r="B36" s="22" t="s">
        <v>223</v>
      </c>
      <c r="C36" s="23">
        <v>1000.5</v>
      </c>
      <c r="D36" s="23">
        <v>2134.169292</v>
      </c>
      <c r="E36" s="78">
        <f t="shared" si="0"/>
        <v>213.31027406296852</v>
      </c>
    </row>
    <row r="37" spans="1:5" ht="19.899999999999999" customHeight="1">
      <c r="A37" s="24" t="s">
        <v>224</v>
      </c>
      <c r="B37" s="24" t="s">
        <v>223</v>
      </c>
      <c r="C37" s="25">
        <v>1000.5</v>
      </c>
      <c r="D37" s="25">
        <v>2134.169292</v>
      </c>
      <c r="E37" s="78">
        <f t="shared" si="0"/>
        <v>213.31027406296852</v>
      </c>
    </row>
    <row r="38" spans="1:5" ht="19.899999999999999" customHeight="1">
      <c r="A38" s="22" t="s">
        <v>225</v>
      </c>
      <c r="B38" s="22" t="s">
        <v>152</v>
      </c>
      <c r="C38" s="23">
        <v>10.32</v>
      </c>
      <c r="D38" s="23">
        <v>338.5</v>
      </c>
      <c r="E38" s="78">
        <f t="shared" si="0"/>
        <v>3280.0387596899222</v>
      </c>
    </row>
    <row r="39" spans="1:5" ht="19.899999999999999" customHeight="1">
      <c r="A39" s="22" t="s">
        <v>226</v>
      </c>
      <c r="B39" s="22" t="s">
        <v>227</v>
      </c>
      <c r="C39" s="23">
        <v>7.23</v>
      </c>
      <c r="D39" s="23">
        <v>338.5</v>
      </c>
      <c r="E39" s="78">
        <f t="shared" si="0"/>
        <v>4681.8810511756565</v>
      </c>
    </row>
    <row r="40" spans="1:5" ht="19.899999999999999" customHeight="1">
      <c r="A40" s="24" t="s">
        <v>228</v>
      </c>
      <c r="B40" s="24" t="s">
        <v>229</v>
      </c>
      <c r="C40" s="25">
        <v>0.41</v>
      </c>
      <c r="D40" s="25">
        <v>0.5</v>
      </c>
      <c r="E40" s="78">
        <f t="shared" si="0"/>
        <v>121.95121951219512</v>
      </c>
    </row>
    <row r="41" spans="1:5" ht="19.899999999999999" customHeight="1">
      <c r="A41" s="24" t="s">
        <v>230</v>
      </c>
      <c r="B41" s="24" t="s">
        <v>231</v>
      </c>
      <c r="C41" s="25">
        <v>6.82</v>
      </c>
      <c r="D41" s="25">
        <v>338</v>
      </c>
      <c r="E41" s="78">
        <f t="shared" si="0"/>
        <v>4956.0117302052777</v>
      </c>
    </row>
    <row r="42" spans="1:5" ht="19.899999999999999" customHeight="1">
      <c r="A42" s="22" t="s">
        <v>232</v>
      </c>
      <c r="B42" s="22" t="s">
        <v>110</v>
      </c>
      <c r="C42" s="23">
        <v>5306.49</v>
      </c>
      <c r="D42" s="23">
        <v>6158.3425980000002</v>
      </c>
      <c r="E42" s="78">
        <f t="shared" si="0"/>
        <v>116.05303313489708</v>
      </c>
    </row>
    <row r="43" spans="1:5" ht="19.899999999999999" customHeight="1">
      <c r="A43" s="22" t="s">
        <v>233</v>
      </c>
      <c r="B43" s="22" t="s">
        <v>234</v>
      </c>
      <c r="C43" s="23">
        <v>292.63</v>
      </c>
      <c r="D43" s="23">
        <v>848.88400000000001</v>
      </c>
      <c r="E43" s="78">
        <f t="shared" si="0"/>
        <v>290.08782421487888</v>
      </c>
    </row>
    <row r="44" spans="1:5" ht="19.899999999999999" customHeight="1">
      <c r="A44" s="24" t="s">
        <v>235</v>
      </c>
      <c r="B44" s="24" t="s">
        <v>236</v>
      </c>
      <c r="C44" s="25">
        <v>11.75</v>
      </c>
      <c r="D44" s="25">
        <v>29.024000000000001</v>
      </c>
      <c r="E44" s="78">
        <f t="shared" si="0"/>
        <v>247.01276595744682</v>
      </c>
    </row>
    <row r="45" spans="1:5" ht="19.899999999999999" customHeight="1">
      <c r="A45" s="24" t="s">
        <v>237</v>
      </c>
      <c r="B45" s="24" t="s">
        <v>238</v>
      </c>
      <c r="C45" s="25">
        <v>280.88</v>
      </c>
      <c r="D45" s="25">
        <v>819.86</v>
      </c>
      <c r="E45" s="78">
        <f t="shared" si="0"/>
        <v>291.88977499287955</v>
      </c>
    </row>
    <row r="46" spans="1:5" ht="19.899999999999999" customHeight="1">
      <c r="A46" s="22" t="s">
        <v>239</v>
      </c>
      <c r="B46" s="22" t="s">
        <v>240</v>
      </c>
      <c r="C46" s="23">
        <v>692.71</v>
      </c>
      <c r="D46" s="23">
        <v>750.25</v>
      </c>
      <c r="E46" s="78">
        <f t="shared" si="0"/>
        <v>108.30650633021033</v>
      </c>
    </row>
    <row r="47" spans="1:5" ht="19.899999999999999" customHeight="1">
      <c r="A47" s="24" t="s">
        <v>241</v>
      </c>
      <c r="B47" s="24" t="s">
        <v>242</v>
      </c>
      <c r="C47" s="25">
        <v>69.27</v>
      </c>
      <c r="D47" s="25">
        <v>67.22</v>
      </c>
      <c r="E47" s="78">
        <f t="shared" si="0"/>
        <v>97.040565901544682</v>
      </c>
    </row>
    <row r="48" spans="1:5" ht="19.899999999999999" customHeight="1">
      <c r="A48" s="24" t="s">
        <v>243</v>
      </c>
      <c r="B48" s="24" t="s">
        <v>244</v>
      </c>
      <c r="C48" s="25">
        <v>159.28</v>
      </c>
      <c r="D48" s="25">
        <v>138.28</v>
      </c>
      <c r="E48" s="78">
        <f t="shared" si="0"/>
        <v>86.815670517327987</v>
      </c>
    </row>
    <row r="49" spans="1:5" ht="19.899999999999999" customHeight="1">
      <c r="A49" s="24" t="s">
        <v>245</v>
      </c>
      <c r="B49" s="24" t="s">
        <v>246</v>
      </c>
      <c r="C49" s="25">
        <v>308.37</v>
      </c>
      <c r="D49" s="25">
        <v>358.38</v>
      </c>
      <c r="E49" s="78">
        <f t="shared" si="0"/>
        <v>116.21753088821869</v>
      </c>
    </row>
    <row r="50" spans="1:5" ht="19.899999999999999" customHeight="1">
      <c r="A50" s="24" t="s">
        <v>247</v>
      </c>
      <c r="B50" s="24" t="s">
        <v>248</v>
      </c>
      <c r="C50" s="25">
        <v>155.80000000000001</v>
      </c>
      <c r="D50" s="25">
        <v>182.62</v>
      </c>
      <c r="E50" s="78">
        <f t="shared" si="0"/>
        <v>117.21437740693197</v>
      </c>
    </row>
    <row r="51" spans="1:5" ht="19.899999999999999" customHeight="1">
      <c r="A51" s="24" t="s">
        <v>249</v>
      </c>
      <c r="B51" s="24" t="s">
        <v>250</v>
      </c>
      <c r="C51" s="25">
        <v>0</v>
      </c>
      <c r="D51" s="25">
        <v>3.75</v>
      </c>
      <c r="E51" s="78"/>
    </row>
    <row r="52" spans="1:5" ht="19.899999999999999" customHeight="1">
      <c r="A52" s="22" t="s">
        <v>251</v>
      </c>
      <c r="B52" s="22" t="s">
        <v>252</v>
      </c>
      <c r="C52" s="23">
        <v>2423.4499999999998</v>
      </c>
      <c r="D52" s="23">
        <v>2322.8575139999998</v>
      </c>
      <c r="E52" s="78">
        <f t="shared" si="0"/>
        <v>95.849203160783176</v>
      </c>
    </row>
    <row r="53" spans="1:5" ht="19.899999999999999" customHeight="1">
      <c r="A53" s="24" t="s">
        <v>253</v>
      </c>
      <c r="B53" s="24" t="s">
        <v>254</v>
      </c>
      <c r="C53" s="25">
        <v>3.15</v>
      </c>
      <c r="D53" s="25">
        <v>5.6479140000000001</v>
      </c>
      <c r="E53" s="78">
        <f t="shared" si="0"/>
        <v>179.29885714285717</v>
      </c>
    </row>
    <row r="54" spans="1:5" ht="19.899999999999999" customHeight="1">
      <c r="A54" s="24" t="s">
        <v>255</v>
      </c>
      <c r="B54" s="24" t="s">
        <v>256</v>
      </c>
      <c r="C54" s="25">
        <v>2420.29</v>
      </c>
      <c r="D54" s="25">
        <v>2317.2096000000001</v>
      </c>
      <c r="E54" s="78">
        <f t="shared" si="0"/>
        <v>95.740989716108402</v>
      </c>
    </row>
    <row r="55" spans="1:5" ht="19.899999999999999" customHeight="1">
      <c r="A55" s="22" t="s">
        <v>257</v>
      </c>
      <c r="B55" s="22" t="s">
        <v>258</v>
      </c>
      <c r="C55" s="23">
        <v>44.18</v>
      </c>
      <c r="D55" s="23">
        <v>81.099999999999994</v>
      </c>
      <c r="E55" s="78">
        <f t="shared" si="0"/>
        <v>183.56722498868265</v>
      </c>
    </row>
    <row r="56" spans="1:5" ht="19.899999999999999" customHeight="1">
      <c r="A56" s="24" t="s">
        <v>259</v>
      </c>
      <c r="B56" s="24" t="s">
        <v>260</v>
      </c>
      <c r="C56" s="25">
        <v>1.03</v>
      </c>
      <c r="D56" s="25">
        <v>7.59</v>
      </c>
      <c r="E56" s="78">
        <f t="shared" si="0"/>
        <v>736.89320388349518</v>
      </c>
    </row>
    <row r="57" spans="1:5" ht="19.899999999999999" customHeight="1">
      <c r="A57" s="24" t="s">
        <v>261</v>
      </c>
      <c r="B57" s="24" t="s">
        <v>262</v>
      </c>
      <c r="C57" s="25">
        <v>17.440000000000001</v>
      </c>
      <c r="D57" s="25">
        <v>28.15</v>
      </c>
      <c r="E57" s="78">
        <f t="shared" si="0"/>
        <v>161.41055045871556</v>
      </c>
    </row>
    <row r="58" spans="1:5" ht="19.899999999999999" customHeight="1">
      <c r="A58" s="24" t="s">
        <v>263</v>
      </c>
      <c r="B58" s="24" t="s">
        <v>264</v>
      </c>
      <c r="C58" s="25">
        <v>18.34</v>
      </c>
      <c r="D58" s="25">
        <v>22</v>
      </c>
      <c r="E58" s="78">
        <f t="shared" si="0"/>
        <v>119.95637949836424</v>
      </c>
    </row>
    <row r="59" spans="1:5" ht="19.899999999999999" customHeight="1">
      <c r="A59" s="24" t="s">
        <v>265</v>
      </c>
      <c r="B59" s="24" t="s">
        <v>266</v>
      </c>
      <c r="C59" s="25">
        <v>7.38</v>
      </c>
      <c r="D59" s="25">
        <v>23.36</v>
      </c>
      <c r="E59" s="78">
        <f t="shared" si="0"/>
        <v>316.53116531165313</v>
      </c>
    </row>
    <row r="60" spans="1:5" ht="19.899999999999999" customHeight="1">
      <c r="A60" s="22" t="s">
        <v>267</v>
      </c>
      <c r="B60" s="22" t="s">
        <v>268</v>
      </c>
      <c r="C60" s="23">
        <v>201.34</v>
      </c>
      <c r="D60" s="23">
        <v>291.36399999999998</v>
      </c>
      <c r="E60" s="78">
        <f t="shared" si="0"/>
        <v>144.71242674083638</v>
      </c>
    </row>
    <row r="61" spans="1:5" ht="19.899999999999999" customHeight="1">
      <c r="A61" s="24" t="s">
        <v>269</v>
      </c>
      <c r="B61" s="24" t="s">
        <v>270</v>
      </c>
      <c r="C61" s="25">
        <v>130.43</v>
      </c>
      <c r="D61" s="25">
        <v>250.5</v>
      </c>
      <c r="E61" s="78">
        <f t="shared" si="0"/>
        <v>192.05704209154334</v>
      </c>
    </row>
    <row r="62" spans="1:5" ht="19.899999999999999" customHeight="1">
      <c r="A62" s="24" t="s">
        <v>271</v>
      </c>
      <c r="B62" s="24" t="s">
        <v>272</v>
      </c>
      <c r="C62" s="25">
        <v>38.770000000000003</v>
      </c>
      <c r="D62" s="25">
        <v>8</v>
      </c>
      <c r="E62" s="78">
        <f t="shared" si="0"/>
        <v>20.634511220015476</v>
      </c>
    </row>
    <row r="63" spans="1:5" ht="19.899999999999999" customHeight="1">
      <c r="A63" s="24" t="s">
        <v>273</v>
      </c>
      <c r="B63" s="24" t="s">
        <v>274</v>
      </c>
      <c r="C63" s="25">
        <v>31.66</v>
      </c>
      <c r="D63" s="25">
        <v>24</v>
      </c>
      <c r="E63" s="78">
        <f t="shared" si="0"/>
        <v>75.805432722678461</v>
      </c>
    </row>
    <row r="64" spans="1:5" ht="19.899999999999999" customHeight="1">
      <c r="A64" s="24" t="s">
        <v>275</v>
      </c>
      <c r="B64" s="24" t="s">
        <v>276</v>
      </c>
      <c r="C64" s="25">
        <v>0.49</v>
      </c>
      <c r="D64" s="25">
        <v>8.8640000000000008</v>
      </c>
      <c r="E64" s="78">
        <f t="shared" si="0"/>
        <v>1808.9795918367347</v>
      </c>
    </row>
    <row r="65" spans="1:5" ht="19.899999999999999" customHeight="1">
      <c r="A65" s="22" t="s">
        <v>277</v>
      </c>
      <c r="B65" s="22" t="s">
        <v>278</v>
      </c>
      <c r="C65" s="23">
        <v>157.09</v>
      </c>
      <c r="D65" s="23">
        <v>255.725684</v>
      </c>
      <c r="E65" s="78">
        <f t="shared" si="0"/>
        <v>162.78928257686675</v>
      </c>
    </row>
    <row r="66" spans="1:5" ht="19.899999999999999" customHeight="1">
      <c r="A66" s="24" t="s">
        <v>279</v>
      </c>
      <c r="B66" s="24" t="s">
        <v>280</v>
      </c>
      <c r="C66" s="25">
        <v>1.44</v>
      </c>
      <c r="D66" s="25">
        <v>3.2357499999999999</v>
      </c>
      <c r="E66" s="78">
        <f t="shared" si="0"/>
        <v>224.70486111111109</v>
      </c>
    </row>
    <row r="67" spans="1:5" ht="19.899999999999999" customHeight="1">
      <c r="A67" s="24" t="s">
        <v>281</v>
      </c>
      <c r="B67" s="24" t="s">
        <v>282</v>
      </c>
      <c r="C67" s="25">
        <v>70.52</v>
      </c>
      <c r="D67" s="25">
        <v>26.83699</v>
      </c>
      <c r="E67" s="78">
        <f t="shared" si="0"/>
        <v>38.055856494611461</v>
      </c>
    </row>
    <row r="68" spans="1:5" ht="19.899999999999999" customHeight="1">
      <c r="A68" s="24" t="s">
        <v>283</v>
      </c>
      <c r="B68" s="24" t="s">
        <v>284</v>
      </c>
      <c r="C68" s="25">
        <v>85.13</v>
      </c>
      <c r="D68" s="25">
        <v>225.65294399999999</v>
      </c>
      <c r="E68" s="78">
        <f t="shared" si="0"/>
        <v>265.06865264888995</v>
      </c>
    </row>
    <row r="69" spans="1:5" ht="19.899999999999999" customHeight="1">
      <c r="A69" s="22" t="s">
        <v>285</v>
      </c>
      <c r="B69" s="22" t="s">
        <v>286</v>
      </c>
      <c r="C69" s="23">
        <v>7.38</v>
      </c>
      <c r="D69" s="23">
        <v>11.1</v>
      </c>
      <c r="E69" s="78">
        <f t="shared" ref="E69:E132" si="1">D69/C69*100</f>
        <v>150.40650406504065</v>
      </c>
    </row>
    <row r="70" spans="1:5" ht="19.899999999999999" customHeight="1">
      <c r="A70" s="24" t="s">
        <v>287</v>
      </c>
      <c r="B70" s="24" t="s">
        <v>288</v>
      </c>
      <c r="C70" s="25">
        <v>7.38</v>
      </c>
      <c r="D70" s="25">
        <v>11.1</v>
      </c>
      <c r="E70" s="78">
        <f t="shared" si="1"/>
        <v>150.40650406504065</v>
      </c>
    </row>
    <row r="71" spans="1:5" ht="19.899999999999999" customHeight="1">
      <c r="A71" s="22" t="s">
        <v>289</v>
      </c>
      <c r="B71" s="22" t="s">
        <v>290</v>
      </c>
      <c r="C71" s="23">
        <v>8.01</v>
      </c>
      <c r="D71" s="23">
        <v>10</v>
      </c>
      <c r="E71" s="78">
        <f t="shared" si="1"/>
        <v>124.84394506866417</v>
      </c>
    </row>
    <row r="72" spans="1:5" ht="19.899999999999999" customHeight="1">
      <c r="A72" s="24" t="s">
        <v>291</v>
      </c>
      <c r="B72" s="24" t="s">
        <v>292</v>
      </c>
      <c r="C72" s="25">
        <v>8.01</v>
      </c>
      <c r="D72" s="25">
        <v>10</v>
      </c>
      <c r="E72" s="78">
        <f t="shared" si="1"/>
        <v>124.84394506866417</v>
      </c>
    </row>
    <row r="73" spans="1:5" ht="19.899999999999999" customHeight="1">
      <c r="A73" s="22" t="s">
        <v>293</v>
      </c>
      <c r="B73" s="22" t="s">
        <v>294</v>
      </c>
      <c r="C73" s="23">
        <v>15.89</v>
      </c>
      <c r="D73" s="23">
        <v>19.5</v>
      </c>
      <c r="E73" s="78">
        <f t="shared" si="1"/>
        <v>122.71869100062933</v>
      </c>
    </row>
    <row r="74" spans="1:5" ht="19.899999999999999" customHeight="1">
      <c r="A74" s="24" t="s">
        <v>295</v>
      </c>
      <c r="B74" s="24" t="s">
        <v>296</v>
      </c>
      <c r="C74" s="25">
        <v>15.89</v>
      </c>
      <c r="D74" s="25">
        <v>19.5</v>
      </c>
      <c r="E74" s="78">
        <f t="shared" si="1"/>
        <v>122.71869100062933</v>
      </c>
    </row>
    <row r="75" spans="1:5" ht="19.899999999999999" customHeight="1">
      <c r="A75" s="22" t="s">
        <v>297</v>
      </c>
      <c r="B75" s="22" t="s">
        <v>298</v>
      </c>
      <c r="C75" s="23">
        <v>40.6</v>
      </c>
      <c r="D75" s="23">
        <v>44.421399999999998</v>
      </c>
      <c r="E75" s="78">
        <f t="shared" si="1"/>
        <v>109.41231527093595</v>
      </c>
    </row>
    <row r="76" spans="1:5" ht="19.899999999999999" customHeight="1">
      <c r="A76" s="24" t="s">
        <v>299</v>
      </c>
      <c r="B76" s="24" t="s">
        <v>300</v>
      </c>
      <c r="C76" s="25">
        <v>22.83</v>
      </c>
      <c r="D76" s="25">
        <v>24.6706</v>
      </c>
      <c r="E76" s="78">
        <f t="shared" si="1"/>
        <v>108.06219886114764</v>
      </c>
    </row>
    <row r="77" spans="1:5" ht="19.899999999999999" customHeight="1">
      <c r="A77" s="24" t="s">
        <v>301</v>
      </c>
      <c r="B77" s="24" t="s">
        <v>302</v>
      </c>
      <c r="C77" s="25">
        <v>17.77</v>
      </c>
      <c r="D77" s="25">
        <v>19.750800000000002</v>
      </c>
      <c r="E77" s="78">
        <f t="shared" si="1"/>
        <v>111.14687675858188</v>
      </c>
    </row>
    <row r="78" spans="1:5" ht="19.899999999999999" customHeight="1">
      <c r="A78" s="22" t="s">
        <v>303</v>
      </c>
      <c r="B78" s="22" t="s">
        <v>304</v>
      </c>
      <c r="C78" s="23">
        <v>3.03</v>
      </c>
      <c r="D78" s="23">
        <v>13.64</v>
      </c>
      <c r="E78" s="78">
        <f t="shared" si="1"/>
        <v>450.16501650165026</v>
      </c>
    </row>
    <row r="79" spans="1:5" ht="19.899999999999999" customHeight="1">
      <c r="A79" s="24" t="s">
        <v>305</v>
      </c>
      <c r="B79" s="24" t="s">
        <v>306</v>
      </c>
      <c r="C79" s="25">
        <v>3.03</v>
      </c>
      <c r="D79" s="25">
        <v>13.64</v>
      </c>
      <c r="E79" s="78">
        <f t="shared" si="1"/>
        <v>450.16501650165026</v>
      </c>
    </row>
    <row r="80" spans="1:5" ht="19.899999999999999" customHeight="1">
      <c r="A80" s="22" t="s">
        <v>307</v>
      </c>
      <c r="B80" s="22" t="s">
        <v>308</v>
      </c>
      <c r="C80" s="23">
        <v>1420.17</v>
      </c>
      <c r="D80" s="23">
        <v>1509.5</v>
      </c>
      <c r="E80" s="78">
        <f t="shared" si="1"/>
        <v>106.2900920312357</v>
      </c>
    </row>
    <row r="81" spans="1:5" ht="19.899999999999999" customHeight="1">
      <c r="A81" s="24" t="s">
        <v>309</v>
      </c>
      <c r="B81" s="24" t="s">
        <v>308</v>
      </c>
      <c r="C81" s="25">
        <v>1420.17</v>
      </c>
      <c r="D81" s="25">
        <v>1509.5</v>
      </c>
      <c r="E81" s="78">
        <f t="shared" si="1"/>
        <v>106.2900920312357</v>
      </c>
    </row>
    <row r="82" spans="1:5" ht="19.899999999999999" customHeight="1">
      <c r="A82" s="22" t="s">
        <v>310</v>
      </c>
      <c r="B82" s="22" t="s">
        <v>153</v>
      </c>
      <c r="C82" s="23">
        <v>474</v>
      </c>
      <c r="D82" s="23">
        <v>445.45291600000002</v>
      </c>
      <c r="E82" s="78">
        <f t="shared" si="1"/>
        <v>93.977408438818571</v>
      </c>
    </row>
    <row r="83" spans="1:5" ht="19.899999999999999" customHeight="1">
      <c r="A83" s="22" t="s">
        <v>311</v>
      </c>
      <c r="B83" s="22" t="s">
        <v>312</v>
      </c>
      <c r="C83" s="23">
        <v>31.54</v>
      </c>
      <c r="D83" s="23">
        <v>41.49</v>
      </c>
      <c r="E83" s="78">
        <f t="shared" si="1"/>
        <v>131.54724159797084</v>
      </c>
    </row>
    <row r="84" spans="1:5" ht="19.899999999999999" customHeight="1">
      <c r="A84" s="24" t="s">
        <v>313</v>
      </c>
      <c r="B84" s="24" t="s">
        <v>314</v>
      </c>
      <c r="C84" s="25">
        <v>31.54</v>
      </c>
      <c r="D84" s="25">
        <v>41.49</v>
      </c>
      <c r="E84" s="78">
        <f t="shared" si="1"/>
        <v>131.54724159797084</v>
      </c>
    </row>
    <row r="85" spans="1:5" ht="19.899999999999999" customHeight="1">
      <c r="A85" s="22" t="s">
        <v>315</v>
      </c>
      <c r="B85" s="22" t="s">
        <v>316</v>
      </c>
      <c r="C85" s="23">
        <v>84.87</v>
      </c>
      <c r="D85" s="23">
        <v>39.6</v>
      </c>
      <c r="E85" s="78">
        <f t="shared" si="1"/>
        <v>46.659597030752913</v>
      </c>
    </row>
    <row r="86" spans="1:5" ht="19.899999999999999" customHeight="1">
      <c r="A86" s="30" t="s">
        <v>458</v>
      </c>
      <c r="B86" s="30" t="s">
        <v>459</v>
      </c>
      <c r="C86" s="23">
        <v>6.41</v>
      </c>
      <c r="D86" s="23">
        <v>0</v>
      </c>
      <c r="E86" s="78">
        <f t="shared" si="1"/>
        <v>0</v>
      </c>
    </row>
    <row r="87" spans="1:5" ht="19.899999999999999" customHeight="1">
      <c r="A87" s="30" t="s">
        <v>460</v>
      </c>
      <c r="B87" s="30" t="s">
        <v>461</v>
      </c>
      <c r="C87" s="23">
        <v>37.090000000000003</v>
      </c>
      <c r="D87" s="23">
        <v>0</v>
      </c>
      <c r="E87" s="78">
        <f t="shared" si="1"/>
        <v>0</v>
      </c>
    </row>
    <row r="88" spans="1:5" ht="19.899999999999999" customHeight="1">
      <c r="A88" s="24" t="s">
        <v>317</v>
      </c>
      <c r="B88" s="24" t="s">
        <v>318</v>
      </c>
      <c r="C88" s="25">
        <v>41.37</v>
      </c>
      <c r="D88" s="25">
        <v>39.6</v>
      </c>
      <c r="E88" s="78">
        <f t="shared" si="1"/>
        <v>95.721537345902846</v>
      </c>
    </row>
    <row r="89" spans="1:5" ht="19.899999999999999" customHeight="1">
      <c r="A89" s="22" t="s">
        <v>319</v>
      </c>
      <c r="B89" s="22" t="s">
        <v>320</v>
      </c>
      <c r="C89" s="23">
        <v>7.18</v>
      </c>
      <c r="D89" s="23">
        <v>8.8000000000000007</v>
      </c>
      <c r="E89" s="78">
        <f t="shared" si="1"/>
        <v>122.56267409470753</v>
      </c>
    </row>
    <row r="90" spans="1:5" ht="19.899999999999999" customHeight="1">
      <c r="A90" s="24" t="s">
        <v>321</v>
      </c>
      <c r="B90" s="24" t="s">
        <v>322</v>
      </c>
      <c r="C90" s="25">
        <v>7.18</v>
      </c>
      <c r="D90" s="25">
        <v>8.8000000000000007</v>
      </c>
      <c r="E90" s="78">
        <f t="shared" si="1"/>
        <v>122.56267409470753</v>
      </c>
    </row>
    <row r="91" spans="1:5" ht="19.899999999999999" customHeight="1">
      <c r="A91" s="22" t="s">
        <v>323</v>
      </c>
      <c r="B91" s="22" t="s">
        <v>324</v>
      </c>
      <c r="C91" s="23">
        <v>181.34</v>
      </c>
      <c r="D91" s="23">
        <v>199.83</v>
      </c>
      <c r="E91" s="78">
        <f t="shared" si="1"/>
        <v>110.1963163119003</v>
      </c>
    </row>
    <row r="92" spans="1:5" ht="19.899999999999999" customHeight="1">
      <c r="A92" s="24" t="s">
        <v>325</v>
      </c>
      <c r="B92" s="24" t="s">
        <v>326</v>
      </c>
      <c r="C92" s="25">
        <v>55.51</v>
      </c>
      <c r="D92" s="25">
        <v>57.37</v>
      </c>
      <c r="E92" s="78">
        <f t="shared" si="1"/>
        <v>103.3507476130427</v>
      </c>
    </row>
    <row r="93" spans="1:5" ht="19.899999999999999" customHeight="1">
      <c r="A93" s="24" t="s">
        <v>327</v>
      </c>
      <c r="B93" s="24" t="s">
        <v>328</v>
      </c>
      <c r="C93" s="25">
        <v>125.83</v>
      </c>
      <c r="D93" s="25">
        <v>142.46</v>
      </c>
      <c r="E93" s="78">
        <f t="shared" si="1"/>
        <v>113.2162441389176</v>
      </c>
    </row>
    <row r="94" spans="1:5" ht="19.899999999999999" customHeight="1">
      <c r="A94" s="22" t="s">
        <v>329</v>
      </c>
      <c r="B94" s="22" t="s">
        <v>330</v>
      </c>
      <c r="C94" s="23">
        <v>166.79</v>
      </c>
      <c r="D94" s="23">
        <v>155.73291599999999</v>
      </c>
      <c r="E94" s="78">
        <f t="shared" si="1"/>
        <v>93.370655315066855</v>
      </c>
    </row>
    <row r="95" spans="1:5" ht="19.899999999999999" customHeight="1">
      <c r="A95" s="24" t="s">
        <v>331</v>
      </c>
      <c r="B95" s="24" t="s">
        <v>332</v>
      </c>
      <c r="C95" s="25">
        <v>163.82</v>
      </c>
      <c r="D95" s="25">
        <v>155.73291599999999</v>
      </c>
      <c r="E95" s="78">
        <f t="shared" si="1"/>
        <v>95.063433036259298</v>
      </c>
    </row>
    <row r="96" spans="1:5" ht="19.899999999999999" customHeight="1">
      <c r="A96" s="24">
        <v>2101399</v>
      </c>
      <c r="B96" s="24" t="s">
        <v>518</v>
      </c>
      <c r="C96" s="25">
        <v>2.97</v>
      </c>
      <c r="D96" s="25">
        <v>0</v>
      </c>
      <c r="E96" s="78">
        <f t="shared" si="1"/>
        <v>0</v>
      </c>
    </row>
    <row r="97" spans="1:5" ht="19.899999999999999" customHeight="1">
      <c r="A97" s="29" t="s">
        <v>464</v>
      </c>
      <c r="B97" s="29" t="s">
        <v>465</v>
      </c>
      <c r="C97" s="25">
        <v>2.27</v>
      </c>
      <c r="D97" s="25">
        <v>0</v>
      </c>
      <c r="E97" s="78">
        <f t="shared" si="1"/>
        <v>0</v>
      </c>
    </row>
    <row r="98" spans="1:5" ht="19.899999999999999" customHeight="1">
      <c r="A98" s="30" t="s">
        <v>466</v>
      </c>
      <c r="B98" s="30" t="s">
        <v>467</v>
      </c>
      <c r="C98" s="25">
        <v>2.27</v>
      </c>
      <c r="D98" s="25">
        <v>0</v>
      </c>
      <c r="E98" s="78">
        <f t="shared" si="1"/>
        <v>0</v>
      </c>
    </row>
    <row r="99" spans="1:5" ht="19.899999999999999" customHeight="1">
      <c r="A99" s="22" t="s">
        <v>333</v>
      </c>
      <c r="B99" s="22" t="s">
        <v>154</v>
      </c>
      <c r="C99" s="23">
        <v>2634.84</v>
      </c>
      <c r="D99" s="23">
        <v>2320.75</v>
      </c>
      <c r="E99" s="78">
        <f t="shared" si="1"/>
        <v>88.079352066918673</v>
      </c>
    </row>
    <row r="100" spans="1:5" ht="19.899999999999999" customHeight="1">
      <c r="A100" s="22" t="s">
        <v>334</v>
      </c>
      <c r="B100" s="22" t="s">
        <v>335</v>
      </c>
      <c r="C100" s="23">
        <v>139.71</v>
      </c>
      <c r="D100" s="23">
        <v>150.19999999999999</v>
      </c>
      <c r="E100" s="78">
        <f t="shared" si="1"/>
        <v>107.50841027843387</v>
      </c>
    </row>
    <row r="101" spans="1:5" ht="19.899999999999999" customHeight="1">
      <c r="A101" s="24" t="s">
        <v>336</v>
      </c>
      <c r="B101" s="24" t="s">
        <v>337</v>
      </c>
      <c r="C101" s="25">
        <v>139.71</v>
      </c>
      <c r="D101" s="25">
        <v>150.19999999999999</v>
      </c>
      <c r="E101" s="78">
        <f t="shared" si="1"/>
        <v>107.50841027843387</v>
      </c>
    </row>
    <row r="102" spans="1:5" ht="19.899999999999999" customHeight="1">
      <c r="A102" s="22" t="s">
        <v>338</v>
      </c>
      <c r="B102" s="22" t="s">
        <v>339</v>
      </c>
      <c r="C102" s="23">
        <v>386.89</v>
      </c>
      <c r="D102" s="23">
        <v>212.55</v>
      </c>
      <c r="E102" s="78">
        <f t="shared" si="1"/>
        <v>54.938096099666581</v>
      </c>
    </row>
    <row r="103" spans="1:5" ht="19.899999999999999" customHeight="1">
      <c r="A103" s="24" t="s">
        <v>340</v>
      </c>
      <c r="B103" s="24" t="s">
        <v>341</v>
      </c>
      <c r="C103" s="25">
        <v>386.89</v>
      </c>
      <c r="D103" s="25">
        <v>212.55</v>
      </c>
      <c r="E103" s="78">
        <f t="shared" si="1"/>
        <v>54.938096099666581</v>
      </c>
    </row>
    <row r="104" spans="1:5" ht="19.899999999999999" customHeight="1">
      <c r="A104" s="22" t="s">
        <v>342</v>
      </c>
      <c r="B104" s="22" t="s">
        <v>343</v>
      </c>
      <c r="C104" s="23">
        <v>2108.2399999999998</v>
      </c>
      <c r="D104" s="23">
        <v>1958</v>
      </c>
      <c r="E104" s="78">
        <f t="shared" si="1"/>
        <v>92.873676621257545</v>
      </c>
    </row>
    <row r="105" spans="1:5" ht="19.899999999999999" customHeight="1">
      <c r="A105" s="24" t="s">
        <v>344</v>
      </c>
      <c r="B105" s="24" t="s">
        <v>345</v>
      </c>
      <c r="C105" s="25">
        <v>145.97</v>
      </c>
      <c r="D105" s="25">
        <v>80</v>
      </c>
      <c r="E105" s="78">
        <f t="shared" si="1"/>
        <v>54.805782010002055</v>
      </c>
    </row>
    <row r="106" spans="1:5" ht="19.899999999999999" customHeight="1">
      <c r="A106" s="24" t="s">
        <v>346</v>
      </c>
      <c r="B106" s="24" t="s">
        <v>347</v>
      </c>
      <c r="C106" s="25">
        <v>1962.28</v>
      </c>
      <c r="D106" s="25">
        <v>1878</v>
      </c>
      <c r="E106" s="78">
        <f t="shared" si="1"/>
        <v>95.70499622887661</v>
      </c>
    </row>
    <row r="107" spans="1:5" ht="19.899999999999999" customHeight="1">
      <c r="A107" s="22" t="s">
        <v>348</v>
      </c>
      <c r="B107" s="22" t="s">
        <v>113</v>
      </c>
      <c r="C107" s="23">
        <v>1942.91</v>
      </c>
      <c r="D107" s="23">
        <v>3200.1950000000002</v>
      </c>
      <c r="E107" s="78">
        <f t="shared" si="1"/>
        <v>164.71143799764272</v>
      </c>
    </row>
    <row r="108" spans="1:5" ht="19.899999999999999" customHeight="1">
      <c r="A108" s="22" t="s">
        <v>349</v>
      </c>
      <c r="B108" s="22" t="s">
        <v>350</v>
      </c>
      <c r="C108" s="23">
        <v>729.52</v>
      </c>
      <c r="D108" s="23">
        <v>2299.54</v>
      </c>
      <c r="E108" s="78">
        <f t="shared" si="1"/>
        <v>315.21274262528783</v>
      </c>
    </row>
    <row r="109" spans="1:5" ht="19.899999999999999" customHeight="1">
      <c r="A109" s="24" t="s">
        <v>351</v>
      </c>
      <c r="B109" s="24" t="s">
        <v>43</v>
      </c>
      <c r="C109" s="25">
        <v>158.97999999999999</v>
      </c>
      <c r="D109" s="25">
        <v>175.04</v>
      </c>
      <c r="E109" s="78">
        <f t="shared" si="1"/>
        <v>110.10189961001385</v>
      </c>
    </row>
    <row r="110" spans="1:5" ht="19.899999999999999" customHeight="1">
      <c r="A110" s="24" t="s">
        <v>352</v>
      </c>
      <c r="B110" s="24" t="s">
        <v>353</v>
      </c>
      <c r="C110" s="25">
        <v>50.69</v>
      </c>
      <c r="D110" s="25">
        <v>65</v>
      </c>
      <c r="E110" s="78">
        <f t="shared" si="1"/>
        <v>128.23042020122313</v>
      </c>
    </row>
    <row r="111" spans="1:5" ht="19.899999999999999" customHeight="1">
      <c r="A111" s="24" t="s">
        <v>354</v>
      </c>
      <c r="B111" s="24" t="s">
        <v>355</v>
      </c>
      <c r="C111" s="25">
        <v>519.85</v>
      </c>
      <c r="D111" s="25">
        <v>2059.5</v>
      </c>
      <c r="E111" s="78">
        <f t="shared" si="1"/>
        <v>396.17197268442817</v>
      </c>
    </row>
    <row r="112" spans="1:5" ht="19.899999999999999" customHeight="1">
      <c r="A112" s="22" t="s">
        <v>356</v>
      </c>
      <c r="B112" s="22" t="s">
        <v>357</v>
      </c>
      <c r="C112" s="23">
        <v>957.19</v>
      </c>
      <c r="D112" s="23">
        <v>749.34</v>
      </c>
      <c r="E112" s="78">
        <f t="shared" si="1"/>
        <v>78.28539788338783</v>
      </c>
    </row>
    <row r="113" spans="1:5" ht="19.899999999999999" customHeight="1">
      <c r="A113" s="24" t="s">
        <v>358</v>
      </c>
      <c r="B113" s="24" t="s">
        <v>359</v>
      </c>
      <c r="C113" s="25">
        <v>957.19</v>
      </c>
      <c r="D113" s="25">
        <v>749.34</v>
      </c>
      <c r="E113" s="78">
        <f t="shared" si="1"/>
        <v>78.28539788338783</v>
      </c>
    </row>
    <row r="114" spans="1:5" ht="19.899999999999999" customHeight="1">
      <c r="A114" s="22" t="s">
        <v>360</v>
      </c>
      <c r="B114" s="22" t="s">
        <v>361</v>
      </c>
      <c r="C114" s="23">
        <v>256.20999999999998</v>
      </c>
      <c r="D114" s="23">
        <v>151.315</v>
      </c>
      <c r="E114" s="78">
        <f t="shared" si="1"/>
        <v>59.058975059521487</v>
      </c>
    </row>
    <row r="115" spans="1:5" ht="19.899999999999999" customHeight="1">
      <c r="A115" s="24" t="s">
        <v>362</v>
      </c>
      <c r="B115" s="24" t="s">
        <v>361</v>
      </c>
      <c r="C115" s="25">
        <v>256.20999999999998</v>
      </c>
      <c r="D115" s="25">
        <v>151.315</v>
      </c>
      <c r="E115" s="78">
        <f t="shared" si="1"/>
        <v>59.058975059521487</v>
      </c>
    </row>
    <row r="116" spans="1:5" ht="19.899999999999999" customHeight="1">
      <c r="A116" s="22" t="s">
        <v>363</v>
      </c>
      <c r="B116" s="22" t="s">
        <v>155</v>
      </c>
      <c r="C116" s="23">
        <v>7935.51</v>
      </c>
      <c r="D116" s="23">
        <v>6145.6659760000002</v>
      </c>
      <c r="E116" s="78">
        <f t="shared" si="1"/>
        <v>77.445129248151673</v>
      </c>
    </row>
    <row r="117" spans="1:5" ht="19.899999999999999" customHeight="1">
      <c r="A117" s="22" t="s">
        <v>364</v>
      </c>
      <c r="B117" s="22" t="s">
        <v>365</v>
      </c>
      <c r="C117" s="23">
        <v>2078.8200000000002</v>
      </c>
      <c r="D117" s="23">
        <v>2210.1235969999998</v>
      </c>
      <c r="E117" s="78">
        <f t="shared" si="1"/>
        <v>106.3162561934174</v>
      </c>
    </row>
    <row r="118" spans="1:5" ht="19.899999999999999" customHeight="1">
      <c r="A118" s="24" t="s">
        <v>366</v>
      </c>
      <c r="B118" s="24" t="s">
        <v>207</v>
      </c>
      <c r="C118" s="25">
        <v>237.41</v>
      </c>
      <c r="D118" s="25">
        <v>273.62</v>
      </c>
      <c r="E118" s="78">
        <f t="shared" si="1"/>
        <v>115.25209553093805</v>
      </c>
    </row>
    <row r="119" spans="1:5" ht="19.899999999999999" customHeight="1">
      <c r="A119" s="24">
        <v>2130106</v>
      </c>
      <c r="B119" s="24" t="s">
        <v>519</v>
      </c>
      <c r="C119" s="25">
        <v>11.48</v>
      </c>
      <c r="D119" s="25">
        <v>0</v>
      </c>
      <c r="E119" s="78">
        <f t="shared" si="1"/>
        <v>0</v>
      </c>
    </row>
    <row r="120" spans="1:5" ht="19.899999999999999" customHeight="1">
      <c r="A120" s="24">
        <v>2130112</v>
      </c>
      <c r="B120" s="24" t="s">
        <v>520</v>
      </c>
      <c r="C120" s="25">
        <v>10.51</v>
      </c>
      <c r="D120" s="25">
        <v>0</v>
      </c>
      <c r="E120" s="78">
        <f t="shared" si="1"/>
        <v>0</v>
      </c>
    </row>
    <row r="121" spans="1:5" ht="19.899999999999999" customHeight="1">
      <c r="A121" s="24" t="s">
        <v>367</v>
      </c>
      <c r="B121" s="24" t="s">
        <v>368</v>
      </c>
      <c r="C121" s="25">
        <v>758.59</v>
      </c>
      <c r="D121" s="25">
        <v>1094.214297</v>
      </c>
      <c r="E121" s="78">
        <f t="shared" si="1"/>
        <v>144.24317444205695</v>
      </c>
    </row>
    <row r="122" spans="1:5" ht="19.899999999999999" customHeight="1">
      <c r="A122" s="24" t="s">
        <v>369</v>
      </c>
      <c r="B122" s="24" t="s">
        <v>370</v>
      </c>
      <c r="C122" s="25">
        <v>3.75</v>
      </c>
      <c r="D122" s="25">
        <v>4.3099999999999996</v>
      </c>
      <c r="E122" s="78">
        <f t="shared" si="1"/>
        <v>114.93333333333334</v>
      </c>
    </row>
    <row r="123" spans="1:5" ht="19.899999999999999" customHeight="1">
      <c r="A123" s="24" t="s">
        <v>371</v>
      </c>
      <c r="B123" s="24" t="s">
        <v>372</v>
      </c>
      <c r="C123" s="25">
        <v>31.8</v>
      </c>
      <c r="D123" s="25">
        <v>10.52</v>
      </c>
      <c r="E123" s="78">
        <f t="shared" si="1"/>
        <v>33.081761006289305</v>
      </c>
    </row>
    <row r="124" spans="1:5" ht="19.899999999999999" customHeight="1">
      <c r="A124" s="24" t="s">
        <v>373</v>
      </c>
      <c r="B124" s="24" t="s">
        <v>374</v>
      </c>
      <c r="C124" s="25">
        <v>22.8</v>
      </c>
      <c r="D124" s="25">
        <v>56</v>
      </c>
      <c r="E124" s="78">
        <f t="shared" si="1"/>
        <v>245.61403508771932</v>
      </c>
    </row>
    <row r="125" spans="1:5" ht="19.899999999999999" customHeight="1">
      <c r="A125" s="24" t="s">
        <v>375</v>
      </c>
      <c r="B125" s="24" t="s">
        <v>376</v>
      </c>
      <c r="C125" s="25">
        <v>0</v>
      </c>
      <c r="D125" s="25">
        <v>50.089300000000001</v>
      </c>
      <c r="E125" s="78"/>
    </row>
    <row r="126" spans="1:5" ht="19.899999999999999" customHeight="1">
      <c r="A126" s="24" t="s">
        <v>377</v>
      </c>
      <c r="B126" s="24" t="s">
        <v>378</v>
      </c>
      <c r="C126" s="25">
        <v>424.83</v>
      </c>
      <c r="D126" s="25">
        <v>721.37</v>
      </c>
      <c r="E126" s="78">
        <f t="shared" si="1"/>
        <v>169.80203846244382</v>
      </c>
    </row>
    <row r="127" spans="1:5" ht="19.899999999999999" customHeight="1">
      <c r="A127" s="22" t="s">
        <v>379</v>
      </c>
      <c r="B127" s="22" t="s">
        <v>380</v>
      </c>
      <c r="C127" s="23">
        <v>774.19</v>
      </c>
      <c r="D127" s="23">
        <v>470.82401399999998</v>
      </c>
      <c r="E127" s="78">
        <f t="shared" si="1"/>
        <v>60.815047210633047</v>
      </c>
    </row>
    <row r="128" spans="1:5" ht="19.899999999999999" customHeight="1">
      <c r="A128" s="24" t="s">
        <v>381</v>
      </c>
      <c r="B128" s="24" t="s">
        <v>382</v>
      </c>
      <c r="C128" s="25">
        <v>70.36</v>
      </c>
      <c r="D128" s="25">
        <v>177.55033499999999</v>
      </c>
      <c r="E128" s="78">
        <f t="shared" si="1"/>
        <v>252.34555855599771</v>
      </c>
    </row>
    <row r="129" spans="1:5" ht="19.899999999999999" customHeight="1">
      <c r="A129" s="24" t="s">
        <v>383</v>
      </c>
      <c r="B129" s="24" t="s">
        <v>384</v>
      </c>
      <c r="C129" s="25">
        <v>677.6</v>
      </c>
      <c r="D129" s="25">
        <v>293.24550399999998</v>
      </c>
      <c r="E129" s="78">
        <f t="shared" si="1"/>
        <v>43.277081463990555</v>
      </c>
    </row>
    <row r="130" spans="1:5" ht="19.899999999999999" customHeight="1">
      <c r="A130" s="24" t="s">
        <v>385</v>
      </c>
      <c r="B130" s="24" t="s">
        <v>386</v>
      </c>
      <c r="C130" s="25">
        <v>26.23</v>
      </c>
      <c r="D130" s="25">
        <v>2.8174999999999999E-2</v>
      </c>
      <c r="E130" s="78">
        <f t="shared" si="1"/>
        <v>0.1074151734654975</v>
      </c>
    </row>
    <row r="131" spans="1:5" ht="19.899999999999999" customHeight="1">
      <c r="A131" s="22" t="s">
        <v>387</v>
      </c>
      <c r="B131" s="22" t="s">
        <v>388</v>
      </c>
      <c r="C131" s="23">
        <v>3152.18</v>
      </c>
      <c r="D131" s="23">
        <v>3001.7183650000002</v>
      </c>
      <c r="E131" s="78">
        <f t="shared" si="1"/>
        <v>95.226743555253833</v>
      </c>
    </row>
    <row r="132" spans="1:5" ht="19.899999999999999" customHeight="1">
      <c r="A132" s="24" t="s">
        <v>389</v>
      </c>
      <c r="B132" s="24" t="s">
        <v>390</v>
      </c>
      <c r="C132" s="25">
        <v>146.35</v>
      </c>
      <c r="D132" s="25">
        <v>228.51</v>
      </c>
      <c r="E132" s="78">
        <f t="shared" si="1"/>
        <v>156.13939186880765</v>
      </c>
    </row>
    <row r="133" spans="1:5" ht="19.899999999999999" customHeight="1">
      <c r="A133" s="24" t="s">
        <v>391</v>
      </c>
      <c r="B133" s="24" t="s">
        <v>392</v>
      </c>
      <c r="C133" s="25">
        <v>3005.83</v>
      </c>
      <c r="D133" s="25">
        <v>1016.7283650000001</v>
      </c>
      <c r="E133" s="78">
        <f t="shared" ref="E133:E167" si="2">D133/C133*100</f>
        <v>33.825211838327519</v>
      </c>
    </row>
    <row r="134" spans="1:5" ht="19.899999999999999" customHeight="1">
      <c r="A134" s="24" t="s">
        <v>393</v>
      </c>
      <c r="B134" s="24" t="s">
        <v>394</v>
      </c>
      <c r="C134" s="25">
        <v>0</v>
      </c>
      <c r="D134" s="25">
        <v>1756.48</v>
      </c>
      <c r="E134" s="78"/>
    </row>
    <row r="135" spans="1:5" ht="19.899999999999999" customHeight="1">
      <c r="A135" s="22" t="s">
        <v>395</v>
      </c>
      <c r="B135" s="22" t="s">
        <v>396</v>
      </c>
      <c r="C135" s="23">
        <v>287.89</v>
      </c>
      <c r="D135" s="23">
        <v>463</v>
      </c>
      <c r="E135" s="78">
        <f t="shared" si="2"/>
        <v>160.82531522456495</v>
      </c>
    </row>
    <row r="136" spans="1:5" ht="19.899999999999999" customHeight="1">
      <c r="A136" s="24" t="s">
        <v>397</v>
      </c>
      <c r="B136" s="24" t="s">
        <v>398</v>
      </c>
      <c r="C136" s="25">
        <v>34.619999999999997</v>
      </c>
      <c r="D136" s="25">
        <v>21</v>
      </c>
      <c r="E136" s="78">
        <f t="shared" si="2"/>
        <v>60.658578856152523</v>
      </c>
    </row>
    <row r="137" spans="1:5" ht="19.899999999999999" customHeight="1">
      <c r="A137" s="24" t="s">
        <v>399</v>
      </c>
      <c r="B137" s="24" t="s">
        <v>400</v>
      </c>
      <c r="C137" s="25">
        <v>230</v>
      </c>
      <c r="D137" s="25">
        <v>442</v>
      </c>
      <c r="E137" s="78">
        <f t="shared" si="2"/>
        <v>192.17391304347825</v>
      </c>
    </row>
    <row r="138" spans="1:5" ht="19.899999999999999" customHeight="1">
      <c r="A138" s="24">
        <v>2130799</v>
      </c>
      <c r="B138" s="24" t="s">
        <v>521</v>
      </c>
      <c r="C138" s="25">
        <v>23.27</v>
      </c>
      <c r="D138" s="25">
        <v>0</v>
      </c>
      <c r="E138" s="78">
        <f t="shared" si="2"/>
        <v>0</v>
      </c>
    </row>
    <row r="139" spans="1:5" ht="19.899999999999999" customHeight="1">
      <c r="A139" s="29" t="s">
        <v>482</v>
      </c>
      <c r="B139" s="29" t="s">
        <v>483</v>
      </c>
      <c r="C139" s="25">
        <v>2.02</v>
      </c>
      <c r="D139" s="25">
        <v>0</v>
      </c>
      <c r="E139" s="78">
        <f t="shared" si="2"/>
        <v>0</v>
      </c>
    </row>
    <row r="140" spans="1:5" ht="19.899999999999999" customHeight="1">
      <c r="A140" s="30" t="s">
        <v>484</v>
      </c>
      <c r="B140" s="30" t="s">
        <v>485</v>
      </c>
      <c r="C140" s="25">
        <v>2.02</v>
      </c>
      <c r="D140" s="25">
        <v>0</v>
      </c>
      <c r="E140" s="78">
        <f t="shared" si="2"/>
        <v>0</v>
      </c>
    </row>
    <row r="141" spans="1:5" ht="19.899999999999999" customHeight="1">
      <c r="A141" s="29" t="s">
        <v>486</v>
      </c>
      <c r="B141" s="29" t="s">
        <v>487</v>
      </c>
      <c r="C141" s="25">
        <v>1640.4</v>
      </c>
      <c r="D141" s="25">
        <v>0</v>
      </c>
      <c r="E141" s="78">
        <f t="shared" si="2"/>
        <v>0</v>
      </c>
    </row>
    <row r="142" spans="1:5" ht="19.899999999999999" customHeight="1">
      <c r="A142" s="30" t="s">
        <v>488</v>
      </c>
      <c r="B142" s="30" t="s">
        <v>487</v>
      </c>
      <c r="C142" s="25">
        <v>1640.4</v>
      </c>
      <c r="D142" s="25">
        <v>0</v>
      </c>
      <c r="E142" s="78">
        <f t="shared" si="2"/>
        <v>0</v>
      </c>
    </row>
    <row r="143" spans="1:5" ht="19.899999999999999" customHeight="1">
      <c r="A143" s="22" t="s">
        <v>401</v>
      </c>
      <c r="B143" s="22" t="s">
        <v>156</v>
      </c>
      <c r="C143" s="23">
        <v>0</v>
      </c>
      <c r="D143" s="23">
        <v>28.767700000000001</v>
      </c>
      <c r="E143" s="78"/>
    </row>
    <row r="144" spans="1:5" ht="19.899999999999999" customHeight="1">
      <c r="A144" s="22" t="s">
        <v>402</v>
      </c>
      <c r="B144" s="22" t="s">
        <v>403</v>
      </c>
      <c r="C144" s="23">
        <v>0</v>
      </c>
      <c r="D144" s="23">
        <v>28.767700000000001</v>
      </c>
      <c r="E144" s="78"/>
    </row>
    <row r="145" spans="1:5" ht="19.899999999999999" customHeight="1">
      <c r="A145" s="24" t="s">
        <v>404</v>
      </c>
      <c r="B145" s="24" t="s">
        <v>405</v>
      </c>
      <c r="C145" s="25">
        <v>0</v>
      </c>
      <c r="D145" s="25">
        <v>28.767700000000001</v>
      </c>
      <c r="E145" s="78"/>
    </row>
    <row r="146" spans="1:5" ht="19.899999999999999" customHeight="1">
      <c r="A146" s="22" t="s">
        <v>406</v>
      </c>
      <c r="B146" s="22" t="s">
        <v>407</v>
      </c>
      <c r="C146" s="23">
        <v>1724.4</v>
      </c>
      <c r="D146" s="23">
        <v>1362</v>
      </c>
      <c r="E146" s="78">
        <f t="shared" si="2"/>
        <v>78.983994432846202</v>
      </c>
    </row>
    <row r="147" spans="1:5" ht="19.899999999999999" customHeight="1">
      <c r="A147" s="22" t="s">
        <v>408</v>
      </c>
      <c r="B147" s="22" t="s">
        <v>409</v>
      </c>
      <c r="C147" s="23">
        <v>1724.4</v>
      </c>
      <c r="D147" s="23">
        <v>1362</v>
      </c>
      <c r="E147" s="78">
        <f t="shared" si="2"/>
        <v>78.983994432846202</v>
      </c>
    </row>
    <row r="148" spans="1:5" ht="19.899999999999999" customHeight="1">
      <c r="A148" s="24" t="s">
        <v>410</v>
      </c>
      <c r="B148" s="24" t="s">
        <v>411</v>
      </c>
      <c r="C148" s="25">
        <v>1724.4</v>
      </c>
      <c r="D148" s="25">
        <v>1362</v>
      </c>
      <c r="E148" s="78">
        <f t="shared" si="2"/>
        <v>78.983994432846202</v>
      </c>
    </row>
    <row r="149" spans="1:5" ht="19.899999999999999" customHeight="1">
      <c r="A149" s="29" t="s">
        <v>489</v>
      </c>
      <c r="B149" s="29" t="s">
        <v>157</v>
      </c>
      <c r="C149" s="25">
        <v>0.5</v>
      </c>
      <c r="D149" s="25">
        <v>0</v>
      </c>
      <c r="E149" s="78">
        <f t="shared" si="2"/>
        <v>0</v>
      </c>
    </row>
    <row r="150" spans="1:5" ht="19.899999999999999" customHeight="1">
      <c r="A150" s="29" t="s">
        <v>490</v>
      </c>
      <c r="B150" s="29" t="s">
        <v>491</v>
      </c>
      <c r="C150" s="25">
        <v>0.5</v>
      </c>
      <c r="D150" s="25">
        <v>0</v>
      </c>
      <c r="E150" s="78">
        <f t="shared" si="2"/>
        <v>0</v>
      </c>
    </row>
    <row r="151" spans="1:5" ht="19.899999999999999" customHeight="1">
      <c r="A151" s="30" t="s">
        <v>492</v>
      </c>
      <c r="B151" s="30" t="s">
        <v>491</v>
      </c>
      <c r="C151" s="25">
        <v>0.5</v>
      </c>
      <c r="D151" s="25">
        <v>0</v>
      </c>
      <c r="E151" s="78">
        <f t="shared" si="2"/>
        <v>0</v>
      </c>
    </row>
    <row r="152" spans="1:5" ht="19.899999999999999" customHeight="1">
      <c r="A152" s="22" t="s">
        <v>412</v>
      </c>
      <c r="B152" s="22" t="s">
        <v>158</v>
      </c>
      <c r="C152" s="23">
        <v>470.13</v>
      </c>
      <c r="D152" s="23">
        <v>540.61</v>
      </c>
      <c r="E152" s="78">
        <f t="shared" si="2"/>
        <v>114.99159806861931</v>
      </c>
    </row>
    <row r="153" spans="1:5" ht="19.899999999999999" customHeight="1">
      <c r="A153" s="22" t="s">
        <v>413</v>
      </c>
      <c r="B153" s="22" t="s">
        <v>414</v>
      </c>
      <c r="C153" s="23">
        <v>470.13</v>
      </c>
      <c r="D153" s="23">
        <v>540.61</v>
      </c>
      <c r="E153" s="78">
        <f t="shared" si="2"/>
        <v>114.99159806861931</v>
      </c>
    </row>
    <row r="154" spans="1:5" ht="19.899999999999999" customHeight="1">
      <c r="A154" s="24" t="s">
        <v>415</v>
      </c>
      <c r="B154" s="24" t="s">
        <v>416</v>
      </c>
      <c r="C154" s="25">
        <v>271.27</v>
      </c>
      <c r="D154" s="25">
        <v>314.73</v>
      </c>
      <c r="E154" s="78">
        <f t="shared" si="2"/>
        <v>116.02093854830981</v>
      </c>
    </row>
    <row r="155" spans="1:5" ht="19.899999999999999" customHeight="1">
      <c r="A155" s="24" t="s">
        <v>417</v>
      </c>
      <c r="B155" s="24" t="s">
        <v>418</v>
      </c>
      <c r="C155" s="25">
        <v>198.86</v>
      </c>
      <c r="D155" s="25">
        <v>225.88</v>
      </c>
      <c r="E155" s="78">
        <f t="shared" si="2"/>
        <v>113.58744845620032</v>
      </c>
    </row>
    <row r="156" spans="1:5" ht="19.899999999999999" customHeight="1">
      <c r="A156" s="22" t="s">
        <v>419</v>
      </c>
      <c r="B156" s="22" t="s">
        <v>159</v>
      </c>
      <c r="C156" s="23">
        <v>52.86</v>
      </c>
      <c r="D156" s="23">
        <v>3.9999999999999998E-6</v>
      </c>
      <c r="E156" s="78">
        <f t="shared" si="2"/>
        <v>7.567158531971245E-6</v>
      </c>
    </row>
    <row r="157" spans="1:5" ht="19.899999999999999" customHeight="1">
      <c r="A157" s="22" t="s">
        <v>420</v>
      </c>
      <c r="B157" s="22" t="s">
        <v>421</v>
      </c>
      <c r="C157" s="23">
        <v>52.86</v>
      </c>
      <c r="D157" s="23">
        <v>3.9999999999999998E-6</v>
      </c>
      <c r="E157" s="78">
        <f t="shared" si="2"/>
        <v>7.567158531971245E-6</v>
      </c>
    </row>
    <row r="158" spans="1:5" ht="19.899999999999999" customHeight="1">
      <c r="A158" s="24" t="s">
        <v>422</v>
      </c>
      <c r="B158" s="24" t="s">
        <v>423</v>
      </c>
      <c r="C158" s="25">
        <v>52.86</v>
      </c>
      <c r="D158" s="25">
        <v>3.9999999999999998E-6</v>
      </c>
      <c r="E158" s="78">
        <f t="shared" si="2"/>
        <v>7.567158531971245E-6</v>
      </c>
    </row>
    <row r="159" spans="1:5" ht="19.899999999999999" customHeight="1">
      <c r="A159" s="22" t="s">
        <v>424</v>
      </c>
      <c r="B159" s="22" t="s">
        <v>425</v>
      </c>
      <c r="C159" s="23">
        <v>0</v>
      </c>
      <c r="D159" s="23">
        <v>0</v>
      </c>
      <c r="E159" s="78"/>
    </row>
    <row r="160" spans="1:5" ht="19.899999999999999" customHeight="1">
      <c r="A160" s="22" t="s">
        <v>426</v>
      </c>
      <c r="B160" s="22" t="s">
        <v>425</v>
      </c>
      <c r="C160" s="23">
        <v>0</v>
      </c>
      <c r="D160" s="23">
        <v>0</v>
      </c>
      <c r="E160" s="78"/>
    </row>
    <row r="161" spans="1:5" ht="19.899999999999999" customHeight="1">
      <c r="A161" s="24" t="s">
        <v>427</v>
      </c>
      <c r="B161" s="24" t="s">
        <v>425</v>
      </c>
      <c r="C161" s="25">
        <v>0</v>
      </c>
      <c r="D161" s="25">
        <v>0</v>
      </c>
      <c r="E161" s="78"/>
    </row>
    <row r="162" spans="1:5" ht="19.899999999999999" customHeight="1">
      <c r="A162" s="94" t="s">
        <v>45</v>
      </c>
      <c r="B162" s="94"/>
      <c r="C162" s="25">
        <v>23896.45</v>
      </c>
      <c r="D162" s="25">
        <v>25332.447755000001</v>
      </c>
      <c r="E162" s="78">
        <f t="shared" si="2"/>
        <v>106.00925139508171</v>
      </c>
    </row>
    <row r="163" spans="1:5" ht="19.899999999999999" customHeight="1">
      <c r="A163" s="94" t="s">
        <v>46</v>
      </c>
      <c r="B163" s="94"/>
      <c r="C163" s="23"/>
      <c r="D163" s="23"/>
      <c r="E163" s="78"/>
    </row>
    <row r="164" spans="1:5" ht="19.899999999999999" customHeight="1">
      <c r="A164" s="94" t="s">
        <v>47</v>
      </c>
      <c r="B164" s="94"/>
      <c r="C164" s="23"/>
      <c r="D164" s="23"/>
      <c r="E164" s="78"/>
    </row>
    <row r="165" spans="1:5" ht="19.899999999999999" customHeight="1">
      <c r="A165" s="94" t="s">
        <v>48</v>
      </c>
      <c r="B165" s="94"/>
      <c r="C165" s="25"/>
      <c r="D165" s="25"/>
      <c r="E165" s="78"/>
    </row>
    <row r="166" spans="1:5" ht="19.899999999999999" customHeight="1">
      <c r="A166" s="94" t="s">
        <v>49</v>
      </c>
      <c r="B166" s="94"/>
      <c r="C166" s="25">
        <v>1609.82</v>
      </c>
      <c r="D166" s="25">
        <v>1669.38</v>
      </c>
      <c r="E166" s="78">
        <f t="shared" si="2"/>
        <v>103.69979252338773</v>
      </c>
    </row>
    <row r="167" spans="1:5" ht="19.899999999999999" customHeight="1">
      <c r="A167" s="94" t="s">
        <v>36</v>
      </c>
      <c r="B167" s="94"/>
      <c r="C167" s="25">
        <v>25506.27</v>
      </c>
      <c r="D167" s="25">
        <f>D162+D166</f>
        <v>27001.827755000002</v>
      </c>
      <c r="E167" s="78">
        <f t="shared" si="2"/>
        <v>105.8634906436731</v>
      </c>
    </row>
  </sheetData>
  <mergeCells count="7">
    <mergeCell ref="A166:B166"/>
    <mergeCell ref="A167:B167"/>
    <mergeCell ref="A1:E1"/>
    <mergeCell ref="A162:B162"/>
    <mergeCell ref="A163:B163"/>
    <mergeCell ref="A164:B164"/>
    <mergeCell ref="A165:B165"/>
  </mergeCells>
  <phoneticPr fontId="11" type="noConversion"/>
  <pageMargins left="0.11811023622047245" right="0.11811023622047245" top="0.11811023622047245" bottom="0.11811023622047245" header="0" footer="0"/>
  <pageSetup paperSize="9" scale="80" orientation="portrait" r:id="rId1"/>
</worksheet>
</file>

<file path=xl/worksheets/sheet17.xml><?xml version="1.0" encoding="utf-8"?>
<worksheet xmlns="http://schemas.openxmlformats.org/spreadsheetml/2006/main" xmlns:r="http://schemas.openxmlformats.org/officeDocument/2006/relationships">
  <dimension ref="A1:E31"/>
  <sheetViews>
    <sheetView workbookViewId="0">
      <selection sqref="A1:E31"/>
    </sheetView>
  </sheetViews>
  <sheetFormatPr defaultRowHeight="13.5"/>
  <cols>
    <col min="1" max="1" width="25.25" customWidth="1"/>
    <col min="2" max="2" width="14.625" customWidth="1"/>
    <col min="3" max="3" width="15.375" customWidth="1"/>
    <col min="4" max="4" width="13.5" customWidth="1"/>
    <col min="5" max="5" width="58.375" customWidth="1"/>
    <col min="6" max="6" width="9.75" customWidth="1"/>
  </cols>
  <sheetData>
    <row r="1" spans="1:5" ht="36.950000000000003" customHeight="1">
      <c r="A1" s="87" t="s">
        <v>16</v>
      </c>
      <c r="B1" s="87"/>
      <c r="C1" s="87"/>
      <c r="D1" s="87"/>
      <c r="E1" s="87"/>
    </row>
    <row r="2" spans="1:5" ht="19.899999999999999" customHeight="1">
      <c r="A2" s="2"/>
      <c r="B2" s="2"/>
      <c r="C2" s="3"/>
      <c r="D2" s="3" t="s">
        <v>27</v>
      </c>
    </row>
    <row r="3" spans="1:5" ht="33.200000000000003" customHeight="1">
      <c r="A3" s="4" t="s">
        <v>38</v>
      </c>
      <c r="B3" s="4" t="s">
        <v>165</v>
      </c>
      <c r="C3" s="4" t="s">
        <v>166</v>
      </c>
      <c r="D3" s="4" t="s">
        <v>167</v>
      </c>
      <c r="E3" s="4" t="s">
        <v>50</v>
      </c>
    </row>
    <row r="4" spans="1:5" ht="25.7" customHeight="1">
      <c r="A4" s="8" t="s">
        <v>51</v>
      </c>
      <c r="B4" s="55">
        <v>1677.32</v>
      </c>
      <c r="C4" s="79">
        <v>1892.44</v>
      </c>
      <c r="D4" s="80">
        <f>C4/B4*100</f>
        <v>112.82522118617794</v>
      </c>
      <c r="E4" s="14" t="s">
        <v>52</v>
      </c>
    </row>
    <row r="5" spans="1:5" ht="25.7" customHeight="1">
      <c r="A5" s="5" t="s">
        <v>53</v>
      </c>
      <c r="B5" s="55">
        <v>1171.96</v>
      </c>
      <c r="C5" s="79">
        <v>1309.67</v>
      </c>
      <c r="D5" s="80">
        <f t="shared" ref="D5:D30" si="0">C5/B5*100</f>
        <v>111.75040103757807</v>
      </c>
      <c r="E5" s="14" t="s">
        <v>54</v>
      </c>
    </row>
    <row r="6" spans="1:5" ht="25.7" customHeight="1">
      <c r="A6" s="5" t="s">
        <v>55</v>
      </c>
      <c r="B6" s="55">
        <v>224.27</v>
      </c>
      <c r="C6" s="79">
        <v>258.14999999999998</v>
      </c>
      <c r="D6" s="80">
        <f t="shared" si="0"/>
        <v>115.10679092165692</v>
      </c>
      <c r="E6" s="14" t="s">
        <v>56</v>
      </c>
    </row>
    <row r="7" spans="1:5" ht="25.7" customHeight="1">
      <c r="A7" s="5" t="s">
        <v>57</v>
      </c>
      <c r="B7" s="55">
        <v>170.88</v>
      </c>
      <c r="C7" s="79">
        <v>196.31</v>
      </c>
      <c r="D7" s="80">
        <f t="shared" si="0"/>
        <v>114.8817883895131</v>
      </c>
      <c r="E7" s="14" t="s">
        <v>58</v>
      </c>
    </row>
    <row r="8" spans="1:5" ht="25.7" customHeight="1">
      <c r="A8" s="5" t="s">
        <v>59</v>
      </c>
      <c r="B8" s="55">
        <v>110.21</v>
      </c>
      <c r="C8" s="79">
        <v>128.31</v>
      </c>
      <c r="D8" s="80">
        <f t="shared" si="0"/>
        <v>116.42319208783233</v>
      </c>
      <c r="E8" s="14" t="s">
        <v>60</v>
      </c>
    </row>
    <row r="9" spans="1:5" ht="25.7" customHeight="1">
      <c r="A9" s="8" t="s">
        <v>61</v>
      </c>
      <c r="B9" s="55">
        <v>169.86</v>
      </c>
      <c r="C9" s="79">
        <v>199.51</v>
      </c>
      <c r="D9" s="80">
        <f t="shared" si="0"/>
        <v>117.45555163075471</v>
      </c>
      <c r="E9" s="14" t="s">
        <v>62</v>
      </c>
    </row>
    <row r="10" spans="1:5" ht="25.7" customHeight="1">
      <c r="A10" s="5" t="s">
        <v>63</v>
      </c>
      <c r="B10" s="55">
        <v>20.78</v>
      </c>
      <c r="C10" s="79">
        <v>161.75</v>
      </c>
      <c r="D10" s="80">
        <f t="shared" si="0"/>
        <v>778.39268527430227</v>
      </c>
      <c r="E10" s="14" t="s">
        <v>64</v>
      </c>
    </row>
    <row r="11" spans="1:5" ht="25.7" customHeight="1">
      <c r="A11" s="5" t="s">
        <v>65</v>
      </c>
      <c r="B11" s="55">
        <v>0</v>
      </c>
      <c r="C11" s="79">
        <v>0</v>
      </c>
      <c r="D11" s="80"/>
      <c r="E11" s="14" t="s">
        <v>66</v>
      </c>
    </row>
    <row r="12" spans="1:5" ht="25.7" customHeight="1">
      <c r="A12" s="5" t="s">
        <v>67</v>
      </c>
      <c r="B12" s="55">
        <v>0</v>
      </c>
      <c r="C12" s="79">
        <v>1</v>
      </c>
      <c r="D12" s="80"/>
      <c r="E12" s="14" t="s">
        <v>68</v>
      </c>
    </row>
    <row r="13" spans="1:5" ht="25.7" customHeight="1">
      <c r="A13" s="5" t="s">
        <v>69</v>
      </c>
      <c r="B13" s="55">
        <v>0</v>
      </c>
      <c r="C13" s="79">
        <v>0</v>
      </c>
      <c r="D13" s="80"/>
      <c r="E13" s="14" t="s">
        <v>70</v>
      </c>
    </row>
    <row r="14" spans="1:5" ht="25.7" customHeight="1">
      <c r="A14" s="5" t="s">
        <v>71</v>
      </c>
      <c r="B14" s="81">
        <v>0</v>
      </c>
      <c r="C14" s="79">
        <v>8</v>
      </c>
      <c r="D14" s="80"/>
      <c r="E14" s="14" t="s">
        <v>72</v>
      </c>
    </row>
    <row r="15" spans="1:5" ht="25.7" customHeight="1">
      <c r="A15" s="5" t="s">
        <v>73</v>
      </c>
      <c r="B15" s="81">
        <v>5.76</v>
      </c>
      <c r="C15" s="79">
        <v>3.3</v>
      </c>
      <c r="D15" s="80">
        <f t="shared" si="0"/>
        <v>57.291666666666664</v>
      </c>
      <c r="E15" s="14" t="s">
        <v>74</v>
      </c>
    </row>
    <row r="16" spans="1:5" ht="25.7" customHeight="1">
      <c r="A16" s="5" t="s">
        <v>75</v>
      </c>
      <c r="B16" s="81">
        <v>0</v>
      </c>
      <c r="C16" s="79">
        <v>0</v>
      </c>
      <c r="D16" s="80"/>
      <c r="E16" s="14" t="s">
        <v>76</v>
      </c>
    </row>
    <row r="17" spans="1:5" ht="25.7" customHeight="1">
      <c r="A17" s="5" t="s">
        <v>77</v>
      </c>
      <c r="B17" s="81">
        <v>6.99</v>
      </c>
      <c r="C17" s="79">
        <v>9.5</v>
      </c>
      <c r="D17" s="80">
        <f t="shared" si="0"/>
        <v>135.90844062947068</v>
      </c>
      <c r="E17" s="14" t="s">
        <v>78</v>
      </c>
    </row>
    <row r="18" spans="1:5" ht="25.7" customHeight="1">
      <c r="A18" s="5" t="s">
        <v>79</v>
      </c>
      <c r="B18" s="81">
        <v>8.9499999999999993</v>
      </c>
      <c r="C18" s="79">
        <v>15</v>
      </c>
      <c r="D18" s="80">
        <f t="shared" si="0"/>
        <v>167.5977653631285</v>
      </c>
      <c r="E18" s="14" t="s">
        <v>80</v>
      </c>
    </row>
    <row r="19" spans="1:5" ht="25.7" customHeight="1">
      <c r="A19" s="5" t="s">
        <v>81</v>
      </c>
      <c r="B19" s="81">
        <v>127.38</v>
      </c>
      <c r="C19" s="79">
        <v>0.96</v>
      </c>
      <c r="D19" s="80">
        <f t="shared" si="0"/>
        <v>0.75365049458313704</v>
      </c>
      <c r="E19" s="14" t="s">
        <v>82</v>
      </c>
    </row>
    <row r="20" spans="1:5" ht="25.7" customHeight="1">
      <c r="A20" s="8" t="s">
        <v>83</v>
      </c>
      <c r="B20" s="81">
        <v>2.17</v>
      </c>
      <c r="C20" s="79">
        <v>5.08</v>
      </c>
      <c r="D20" s="80">
        <f t="shared" si="0"/>
        <v>234.10138248847926</v>
      </c>
      <c r="E20" s="14" t="s">
        <v>84</v>
      </c>
    </row>
    <row r="21" spans="1:5" ht="25.7" customHeight="1">
      <c r="A21" s="5" t="s">
        <v>85</v>
      </c>
      <c r="B21" s="81">
        <v>2.17</v>
      </c>
      <c r="C21" s="79">
        <v>5.08</v>
      </c>
      <c r="D21" s="80">
        <f t="shared" si="0"/>
        <v>234.10138248847926</v>
      </c>
      <c r="E21" s="14" t="s">
        <v>86</v>
      </c>
    </row>
    <row r="22" spans="1:5" ht="25.7" customHeight="1">
      <c r="A22" s="5" t="s">
        <v>87</v>
      </c>
      <c r="B22" s="81">
        <v>0</v>
      </c>
      <c r="C22" s="79">
        <v>0</v>
      </c>
      <c r="D22" s="80"/>
      <c r="E22" s="14" t="s">
        <v>88</v>
      </c>
    </row>
    <row r="23" spans="1:5" ht="25.7" customHeight="1">
      <c r="A23" s="8" t="s">
        <v>89</v>
      </c>
      <c r="B23" s="81">
        <v>2253.5</v>
      </c>
      <c r="C23" s="79">
        <v>2501.73</v>
      </c>
      <c r="D23" s="80">
        <f t="shared" si="0"/>
        <v>111.01530951852673</v>
      </c>
      <c r="E23" s="14" t="s">
        <v>90</v>
      </c>
    </row>
    <row r="24" spans="1:5" ht="25.7" customHeight="1">
      <c r="A24" s="5" t="s">
        <v>91</v>
      </c>
      <c r="B24" s="81">
        <v>2116.83</v>
      </c>
      <c r="C24" s="79">
        <v>2378.84</v>
      </c>
      <c r="D24" s="80">
        <f t="shared" si="0"/>
        <v>112.37747008498557</v>
      </c>
      <c r="E24" s="14" t="s">
        <v>92</v>
      </c>
    </row>
    <row r="25" spans="1:5" ht="25.7" customHeight="1">
      <c r="A25" s="5" t="s">
        <v>93</v>
      </c>
      <c r="B25" s="81">
        <v>136.66999999999999</v>
      </c>
      <c r="C25" s="79">
        <v>122.89</v>
      </c>
      <c r="D25" s="80">
        <f t="shared" si="0"/>
        <v>89.917319089778303</v>
      </c>
      <c r="E25" s="14" t="s">
        <v>94</v>
      </c>
    </row>
    <row r="26" spans="1:5" ht="25.7" customHeight="1">
      <c r="A26" s="8" t="s">
        <v>95</v>
      </c>
      <c r="B26" s="81">
        <v>0</v>
      </c>
      <c r="C26" s="79">
        <v>1.25</v>
      </c>
      <c r="D26" s="80"/>
      <c r="E26" s="14" t="s">
        <v>96</v>
      </c>
    </row>
    <row r="27" spans="1:5" ht="25.7" customHeight="1">
      <c r="A27" s="5" t="s">
        <v>97</v>
      </c>
      <c r="B27" s="81">
        <v>0</v>
      </c>
      <c r="C27" s="79">
        <v>1.25</v>
      </c>
      <c r="D27" s="80"/>
      <c r="E27" s="14" t="s">
        <v>98</v>
      </c>
    </row>
    <row r="28" spans="1:5" ht="25.7" customHeight="1">
      <c r="A28" s="8" t="s">
        <v>99</v>
      </c>
      <c r="B28" s="81">
        <v>110.33</v>
      </c>
      <c r="C28" s="79">
        <v>174.81</v>
      </c>
      <c r="D28" s="80">
        <f t="shared" si="0"/>
        <v>158.44285325840661</v>
      </c>
      <c r="E28" s="14" t="s">
        <v>100</v>
      </c>
    </row>
    <row r="29" spans="1:5" ht="25.7" customHeight="1">
      <c r="A29" s="5" t="s">
        <v>101</v>
      </c>
      <c r="B29" s="81">
        <v>0</v>
      </c>
      <c r="C29" s="79">
        <v>174.81</v>
      </c>
      <c r="D29" s="80"/>
      <c r="E29" s="14" t="s">
        <v>102</v>
      </c>
    </row>
    <row r="30" spans="1:5" ht="25.7" customHeight="1">
      <c r="A30" s="8" t="s">
        <v>103</v>
      </c>
      <c r="B30" s="81">
        <v>4213.18</v>
      </c>
      <c r="C30" s="79">
        <v>4774.82</v>
      </c>
      <c r="D30" s="80">
        <f t="shared" si="0"/>
        <v>113.3305484218571</v>
      </c>
      <c r="E30" s="14"/>
    </row>
    <row r="31" spans="1:5" ht="31.35" customHeight="1">
      <c r="A31" s="88" t="s">
        <v>428</v>
      </c>
      <c r="B31" s="88"/>
      <c r="C31" s="88"/>
      <c r="D31" s="88"/>
      <c r="E31" s="88"/>
    </row>
  </sheetData>
  <mergeCells count="2">
    <mergeCell ref="A31:E31"/>
    <mergeCell ref="A1:E1"/>
  </mergeCells>
  <phoneticPr fontId="11" type="noConversion"/>
  <pageMargins left="0.15748031496062992" right="0.19685039370078741" top="0.27559055118110237" bottom="0.27559055118110237" header="0" footer="0"/>
  <pageSetup paperSize="9" scale="75" orientation="portrait" r:id="rId1"/>
</worksheet>
</file>

<file path=xl/worksheets/sheet18.xml><?xml version="1.0" encoding="utf-8"?>
<worksheet xmlns="http://schemas.openxmlformats.org/spreadsheetml/2006/main" xmlns:r="http://schemas.openxmlformats.org/officeDocument/2006/relationships">
  <dimension ref="A1:D7"/>
  <sheetViews>
    <sheetView workbookViewId="0">
      <selection sqref="A1:D7"/>
    </sheetView>
  </sheetViews>
  <sheetFormatPr defaultColWidth="10" defaultRowHeight="13.5"/>
  <cols>
    <col min="1" max="1" width="40.125" customWidth="1"/>
    <col min="2" max="4" width="19.5" customWidth="1"/>
    <col min="5" max="5" width="9.75" customWidth="1"/>
  </cols>
  <sheetData>
    <row r="1" spans="1:4" ht="36.950000000000003" customHeight="1">
      <c r="A1" s="87" t="s">
        <v>17</v>
      </c>
      <c r="B1" s="87"/>
      <c r="C1" s="87"/>
      <c r="D1" s="87"/>
    </row>
    <row r="2" spans="1:4" ht="19.899999999999999" customHeight="1">
      <c r="A2" s="2"/>
      <c r="B2" s="2"/>
      <c r="C2" s="3"/>
      <c r="D2" s="3" t="s">
        <v>27</v>
      </c>
    </row>
    <row r="3" spans="1:4" ht="33.200000000000003" customHeight="1">
      <c r="A3" s="4" t="s">
        <v>105</v>
      </c>
      <c r="B3" s="4" t="s">
        <v>165</v>
      </c>
      <c r="C3" s="4" t="s">
        <v>166</v>
      </c>
      <c r="D3" s="4" t="s">
        <v>167</v>
      </c>
    </row>
    <row r="4" spans="1:4" ht="25.7" customHeight="1">
      <c r="A4" s="5" t="s">
        <v>106</v>
      </c>
      <c r="B4" s="6"/>
      <c r="C4" s="7"/>
      <c r="D4" s="28"/>
    </row>
    <row r="5" spans="1:4" ht="25.7" customHeight="1">
      <c r="A5" s="5" t="s">
        <v>107</v>
      </c>
      <c r="B5" s="6">
        <v>3456.42</v>
      </c>
      <c r="C5" s="7">
        <v>1690.38</v>
      </c>
      <c r="D5" s="28">
        <f>C5/B5*100</f>
        <v>48.905514954779804</v>
      </c>
    </row>
    <row r="6" spans="1:4" ht="25.7" customHeight="1">
      <c r="A6" s="5"/>
      <c r="B6" s="6"/>
      <c r="C6" s="7"/>
      <c r="D6" s="7"/>
    </row>
    <row r="7" spans="1:4" ht="25.7" customHeight="1">
      <c r="A7" s="8" t="s">
        <v>108</v>
      </c>
      <c r="B7" s="6">
        <f>B5</f>
        <v>3456.42</v>
      </c>
      <c r="C7" s="6">
        <f t="shared" ref="C7:D7" si="0">C5</f>
        <v>1690.38</v>
      </c>
      <c r="D7" s="6">
        <f t="shared" si="0"/>
        <v>48.905514954779804</v>
      </c>
    </row>
  </sheetData>
  <mergeCells count="1">
    <mergeCell ref="A1:D1"/>
  </mergeCells>
  <phoneticPr fontId="11" type="noConversion"/>
  <pageMargins left="0.74803149606299213" right="0.74803149606299213" top="0.27559055118110237" bottom="0.27559055118110237" header="0" footer="0"/>
  <pageSetup paperSize="9" orientation="landscape" r:id="rId1"/>
</worksheet>
</file>

<file path=xl/worksheets/sheet19.xml><?xml version="1.0" encoding="utf-8"?>
<worksheet xmlns="http://schemas.openxmlformats.org/spreadsheetml/2006/main" xmlns:r="http://schemas.openxmlformats.org/officeDocument/2006/relationships">
  <dimension ref="A1:E19"/>
  <sheetViews>
    <sheetView workbookViewId="0">
      <selection activeCell="E16" sqref="E16"/>
    </sheetView>
  </sheetViews>
  <sheetFormatPr defaultColWidth="10" defaultRowHeight="13.5"/>
  <cols>
    <col min="1" max="1" width="10.875" customWidth="1"/>
    <col min="2" max="2" width="36.5" customWidth="1"/>
    <col min="3" max="5" width="19.5" customWidth="1"/>
    <col min="6" max="8" width="9.75" customWidth="1"/>
  </cols>
  <sheetData>
    <row r="1" spans="1:5" ht="36.950000000000003" customHeight="1">
      <c r="A1" s="87" t="s">
        <v>18</v>
      </c>
      <c r="B1" s="87"/>
      <c r="C1" s="87"/>
      <c r="D1" s="87"/>
      <c r="E1" s="87"/>
    </row>
    <row r="2" spans="1:5" ht="19.899999999999999" customHeight="1">
      <c r="B2" s="2"/>
      <c r="C2" s="2"/>
      <c r="D2" s="2"/>
      <c r="E2" s="3" t="s">
        <v>27</v>
      </c>
    </row>
    <row r="3" spans="1:5" ht="33.950000000000003" customHeight="1">
      <c r="A3" s="4" t="s">
        <v>37</v>
      </c>
      <c r="B3" s="4" t="s">
        <v>38</v>
      </c>
      <c r="C3" s="4" t="s">
        <v>165</v>
      </c>
      <c r="D3" s="4" t="s">
        <v>166</v>
      </c>
      <c r="E3" s="4" t="s">
        <v>167</v>
      </c>
    </row>
    <row r="4" spans="1:5" ht="19.5" customHeight="1">
      <c r="A4" s="42">
        <v>208</v>
      </c>
      <c r="B4" s="11" t="s">
        <v>110</v>
      </c>
      <c r="C4" s="58">
        <v>2.58</v>
      </c>
      <c r="D4" s="58">
        <v>0</v>
      </c>
      <c r="E4" s="57">
        <f>D4/C4*100</f>
        <v>0</v>
      </c>
    </row>
    <row r="5" spans="1:5" ht="19.5" customHeight="1">
      <c r="A5" s="42">
        <v>20822</v>
      </c>
      <c r="B5" s="11" t="s">
        <v>111</v>
      </c>
      <c r="C5" s="58">
        <v>2.58</v>
      </c>
      <c r="D5" s="58">
        <v>0</v>
      </c>
      <c r="E5" s="57">
        <f t="shared" ref="E5:E19" si="0">D5/C5*100</f>
        <v>0</v>
      </c>
    </row>
    <row r="6" spans="1:5" ht="19.5" customHeight="1">
      <c r="A6" s="12">
        <v>2082201</v>
      </c>
      <c r="B6" s="13" t="s">
        <v>112</v>
      </c>
      <c r="C6" s="59">
        <v>2.58</v>
      </c>
      <c r="D6" s="58">
        <v>0</v>
      </c>
      <c r="E6" s="57">
        <f t="shared" si="0"/>
        <v>0</v>
      </c>
    </row>
    <row r="7" spans="1:5" ht="19.899999999999999" customHeight="1">
      <c r="A7" s="22" t="s">
        <v>348</v>
      </c>
      <c r="B7" s="22" t="s">
        <v>113</v>
      </c>
      <c r="C7" s="23">
        <f>C8</f>
        <v>3441.84</v>
      </c>
      <c r="D7" s="23">
        <v>1687.5796</v>
      </c>
      <c r="E7" s="57">
        <f t="shared" si="0"/>
        <v>49.031320456500012</v>
      </c>
    </row>
    <row r="8" spans="1:5" ht="19.899999999999999" customHeight="1">
      <c r="A8" s="22" t="s">
        <v>429</v>
      </c>
      <c r="B8" s="22" t="s">
        <v>114</v>
      </c>
      <c r="C8" s="23">
        <f>C9+C10+C11</f>
        <v>3441.84</v>
      </c>
      <c r="D8" s="23">
        <v>1687.5796</v>
      </c>
      <c r="E8" s="57">
        <f t="shared" si="0"/>
        <v>49.031320456500012</v>
      </c>
    </row>
    <row r="9" spans="1:5" ht="19.899999999999999" customHeight="1">
      <c r="A9" s="24" t="s">
        <v>430</v>
      </c>
      <c r="B9" s="24" t="s">
        <v>115</v>
      </c>
      <c r="C9" s="25">
        <v>2609.54</v>
      </c>
      <c r="D9" s="25">
        <v>1687.5796</v>
      </c>
      <c r="E9" s="57">
        <f t="shared" si="0"/>
        <v>64.669619933015028</v>
      </c>
    </row>
    <row r="10" spans="1:5" ht="19.899999999999999" customHeight="1">
      <c r="A10" s="12">
        <v>2120815</v>
      </c>
      <c r="B10" s="7" t="s">
        <v>495</v>
      </c>
      <c r="C10" s="25">
        <v>600</v>
      </c>
      <c r="D10" s="25">
        <v>0</v>
      </c>
      <c r="E10" s="57">
        <f t="shared" si="0"/>
        <v>0</v>
      </c>
    </row>
    <row r="11" spans="1:5" ht="19.899999999999999" customHeight="1">
      <c r="A11" s="12">
        <v>2120816</v>
      </c>
      <c r="B11" s="13" t="s">
        <v>116</v>
      </c>
      <c r="C11" s="25">
        <v>232.3</v>
      </c>
      <c r="D11" s="25">
        <v>0</v>
      </c>
      <c r="E11" s="57">
        <f t="shared" si="0"/>
        <v>0</v>
      </c>
    </row>
    <row r="12" spans="1:5" ht="19.899999999999999" customHeight="1">
      <c r="A12" s="22" t="s">
        <v>424</v>
      </c>
      <c r="B12" s="22" t="s">
        <v>425</v>
      </c>
      <c r="C12" s="23">
        <v>12</v>
      </c>
      <c r="D12" s="23">
        <v>2.8</v>
      </c>
      <c r="E12" s="57">
        <f t="shared" si="0"/>
        <v>23.333333333333332</v>
      </c>
    </row>
    <row r="13" spans="1:5" ht="19.899999999999999" customHeight="1">
      <c r="A13" s="22" t="s">
        <v>431</v>
      </c>
      <c r="B13" s="22" t="s">
        <v>432</v>
      </c>
      <c r="C13" s="23">
        <v>12</v>
      </c>
      <c r="D13" s="23">
        <v>2.8</v>
      </c>
      <c r="E13" s="57">
        <f t="shared" si="0"/>
        <v>23.333333333333332</v>
      </c>
    </row>
    <row r="14" spans="1:5" ht="19.899999999999999" customHeight="1">
      <c r="A14" s="24" t="s">
        <v>433</v>
      </c>
      <c r="B14" s="24" t="s">
        <v>434</v>
      </c>
      <c r="C14" s="25">
        <v>12</v>
      </c>
      <c r="D14" s="25">
        <v>2.8</v>
      </c>
      <c r="E14" s="57">
        <f t="shared" si="0"/>
        <v>23.333333333333332</v>
      </c>
    </row>
    <row r="15" spans="1:5" ht="19.899999999999999" customHeight="1">
      <c r="A15" s="22" t="s">
        <v>426</v>
      </c>
      <c r="B15" s="22" t="s">
        <v>425</v>
      </c>
      <c r="C15" s="23">
        <v>0</v>
      </c>
      <c r="D15" s="23">
        <v>0</v>
      </c>
      <c r="E15" s="57"/>
    </row>
    <row r="16" spans="1:5" ht="19.899999999999999" customHeight="1">
      <c r="A16" s="24" t="s">
        <v>427</v>
      </c>
      <c r="B16" s="24" t="s">
        <v>425</v>
      </c>
      <c r="C16" s="25">
        <v>0</v>
      </c>
      <c r="D16" s="25">
        <v>0</v>
      </c>
      <c r="E16" s="57"/>
    </row>
    <row r="17" spans="1:5" ht="19.899999999999999" customHeight="1">
      <c r="A17" s="94" t="s">
        <v>46</v>
      </c>
      <c r="B17" s="94"/>
      <c r="C17" s="25"/>
      <c r="E17" s="57"/>
    </row>
    <row r="18" spans="1:5" ht="19.899999999999999" customHeight="1">
      <c r="A18" s="94" t="s">
        <v>48</v>
      </c>
      <c r="B18" s="94"/>
      <c r="C18" s="23"/>
      <c r="D18" s="23"/>
      <c r="E18" s="57"/>
    </row>
    <row r="19" spans="1:5" ht="19.899999999999999" customHeight="1">
      <c r="A19" s="94" t="s">
        <v>117</v>
      </c>
      <c r="B19" s="94"/>
      <c r="C19" s="55">
        <f>C4+C7+C12+C15</f>
        <v>3456.42</v>
      </c>
      <c r="D19" s="25">
        <v>1690.3796</v>
      </c>
      <c r="E19" s="57">
        <f t="shared" si="0"/>
        <v>48.905503382112123</v>
      </c>
    </row>
  </sheetData>
  <mergeCells count="4">
    <mergeCell ref="A1:E1"/>
    <mergeCell ref="A17:B17"/>
    <mergeCell ref="A18:B18"/>
    <mergeCell ref="A19:B19"/>
  </mergeCells>
  <phoneticPr fontId="11" type="noConversion"/>
  <pageMargins left="0.11800000071525574" right="0.11800000071525574" top="0.11800000071525574" bottom="0.11800000071525574" header="0" footer="0"/>
  <pageSetup paperSize="9" orientation="landscape" r:id="rId1"/>
</worksheet>
</file>

<file path=xl/worksheets/sheet2.xml><?xml version="1.0" encoding="utf-8"?>
<worksheet xmlns="http://schemas.openxmlformats.org/spreadsheetml/2006/main" xmlns:r="http://schemas.openxmlformats.org/officeDocument/2006/relationships">
  <dimension ref="A1:E12"/>
  <sheetViews>
    <sheetView workbookViewId="0">
      <selection activeCell="A14" sqref="A14"/>
    </sheetView>
  </sheetViews>
  <sheetFormatPr defaultRowHeight="13.5"/>
  <cols>
    <col min="1" max="1" width="40.125" customWidth="1"/>
    <col min="2" max="5" width="19.5" customWidth="1"/>
    <col min="6" max="6" width="9.75" customWidth="1"/>
  </cols>
  <sheetData>
    <row r="1" spans="1:5" ht="36.950000000000003" customHeight="1">
      <c r="A1" s="87" t="s">
        <v>1</v>
      </c>
      <c r="B1" s="87"/>
      <c r="C1" s="87"/>
      <c r="D1" s="87"/>
      <c r="E1" s="87"/>
    </row>
    <row r="2" spans="1:5" ht="19.899999999999999" customHeight="1">
      <c r="A2" s="2"/>
      <c r="B2" s="2"/>
      <c r="C2" s="2"/>
      <c r="D2" s="3"/>
      <c r="E2" s="3" t="s">
        <v>27</v>
      </c>
    </row>
    <row r="3" spans="1:5" ht="33.200000000000003" customHeight="1">
      <c r="A3" s="4" t="s">
        <v>28</v>
      </c>
      <c r="B3" s="4" t="s">
        <v>29</v>
      </c>
      <c r="C3" s="4" t="s">
        <v>30</v>
      </c>
      <c r="D3" s="4" t="s">
        <v>31</v>
      </c>
      <c r="E3" s="4" t="s">
        <v>32</v>
      </c>
    </row>
    <row r="4" spans="1:5" ht="19.899999999999999" customHeight="1">
      <c r="A4" s="60" t="s">
        <v>511</v>
      </c>
      <c r="B4" s="61">
        <v>14069</v>
      </c>
      <c r="C4" s="54">
        <f>4611+1609.82+11878.79</f>
        <v>18099.61</v>
      </c>
      <c r="D4" s="54">
        <f>4611+1609.82+11878.79</f>
        <v>18099.61</v>
      </c>
      <c r="E4" s="54">
        <f t="shared" ref="E4:E8" si="0">D4/C4*100</f>
        <v>100</v>
      </c>
    </row>
    <row r="5" spans="1:5" ht="19.899999999999999" customHeight="1">
      <c r="A5" s="60" t="s">
        <v>512</v>
      </c>
      <c r="B5" s="62">
        <v>6721.55</v>
      </c>
      <c r="C5" s="54">
        <f>7406.66</f>
        <v>7406.66</v>
      </c>
      <c r="D5" s="54">
        <f>7406.66</f>
        <v>7406.66</v>
      </c>
      <c r="E5" s="54">
        <f t="shared" si="0"/>
        <v>100</v>
      </c>
    </row>
    <row r="6" spans="1:5" ht="19.899999999999999" customHeight="1">
      <c r="A6" s="5"/>
      <c r="B6" s="62"/>
      <c r="C6" s="54"/>
      <c r="D6" s="54"/>
      <c r="E6" s="54"/>
    </row>
    <row r="7" spans="1:5" ht="19.899999999999999" customHeight="1">
      <c r="A7" s="5"/>
      <c r="B7" s="62"/>
      <c r="C7" s="54"/>
      <c r="D7" s="54"/>
      <c r="E7" s="54"/>
    </row>
    <row r="8" spans="1:5" ht="19.899999999999999" customHeight="1">
      <c r="A8" s="8" t="s">
        <v>33</v>
      </c>
      <c r="B8" s="62">
        <f>SUM(B4:B7)</f>
        <v>20790.55</v>
      </c>
      <c r="C8" s="62">
        <f>SUM(C4:C7)</f>
        <v>25506.27</v>
      </c>
      <c r="D8" s="62">
        <f>SUM(D4:D7)</f>
        <v>25506.27</v>
      </c>
      <c r="E8" s="54">
        <f t="shared" si="0"/>
        <v>100</v>
      </c>
    </row>
    <row r="9" spans="1:5" ht="19.899999999999999" customHeight="1">
      <c r="A9" s="8" t="s">
        <v>34</v>
      </c>
      <c r="B9" s="62"/>
      <c r="C9" s="54"/>
      <c r="D9" s="54"/>
      <c r="E9" s="54"/>
    </row>
    <row r="10" spans="1:5" ht="19.899999999999999" customHeight="1">
      <c r="A10" s="8" t="s">
        <v>35</v>
      </c>
      <c r="B10" s="62"/>
      <c r="C10" s="54"/>
      <c r="D10" s="54"/>
      <c r="E10" s="54"/>
    </row>
    <row r="11" spans="1:5" ht="19.899999999999999" customHeight="1">
      <c r="A11" s="5"/>
      <c r="B11" s="62"/>
      <c r="C11" s="54"/>
      <c r="D11" s="54"/>
      <c r="E11" s="54"/>
    </row>
    <row r="12" spans="1:5" ht="19.899999999999999" customHeight="1">
      <c r="A12" s="8" t="s">
        <v>36</v>
      </c>
      <c r="B12" s="62">
        <f>B8</f>
        <v>20790.55</v>
      </c>
      <c r="C12" s="62">
        <f t="shared" ref="C12" si="1">C8</f>
        <v>25506.27</v>
      </c>
      <c r="D12" s="62">
        <f t="shared" ref="D12:E12" si="2">D8</f>
        <v>25506.27</v>
      </c>
      <c r="E12" s="62">
        <f t="shared" si="2"/>
        <v>100</v>
      </c>
    </row>
  </sheetData>
  <mergeCells count="1">
    <mergeCell ref="A1:E1"/>
  </mergeCells>
  <phoneticPr fontId="11" type="noConversion"/>
  <pageMargins left="0.74803149606299213" right="0.74803149606299213" top="0.27559055118110237" bottom="0.27559055118110237" header="0" footer="0"/>
  <pageSetup paperSize="9" orientation="landscape" r:id="rId1"/>
</worksheet>
</file>

<file path=xl/worksheets/sheet20.xml><?xml version="1.0" encoding="utf-8"?>
<worksheet xmlns="http://schemas.openxmlformats.org/spreadsheetml/2006/main" xmlns:r="http://schemas.openxmlformats.org/officeDocument/2006/relationships">
  <dimension ref="A1:D9"/>
  <sheetViews>
    <sheetView workbookViewId="0">
      <selection sqref="A1:D1"/>
    </sheetView>
  </sheetViews>
  <sheetFormatPr defaultColWidth="10" defaultRowHeight="13.5"/>
  <cols>
    <col min="1" max="1" width="40.125" customWidth="1"/>
    <col min="2" max="4" width="19.5" customWidth="1"/>
    <col min="5" max="5" width="9.75" customWidth="1"/>
  </cols>
  <sheetData>
    <row r="1" spans="1:4" ht="36.950000000000003" customHeight="1">
      <c r="A1" s="87" t="s">
        <v>19</v>
      </c>
      <c r="B1" s="87"/>
      <c r="C1" s="87"/>
      <c r="D1" s="87"/>
    </row>
    <row r="2" spans="1:4" ht="19.899999999999999" customHeight="1">
      <c r="A2" s="2"/>
      <c r="B2" s="2"/>
      <c r="C2" s="3"/>
      <c r="D2" s="3" t="s">
        <v>27</v>
      </c>
    </row>
    <row r="3" spans="1:4" ht="33.200000000000003" customHeight="1">
      <c r="A3" s="4" t="s">
        <v>118</v>
      </c>
      <c r="B3" s="4" t="s">
        <v>165</v>
      </c>
      <c r="C3" s="4" t="s">
        <v>166</v>
      </c>
      <c r="D3" s="4" t="s">
        <v>167</v>
      </c>
    </row>
    <row r="4" spans="1:4" ht="25.7" customHeight="1">
      <c r="A4" s="8" t="s">
        <v>120</v>
      </c>
      <c r="B4" s="6"/>
      <c r="C4" s="6"/>
      <c r="D4" s="7"/>
    </row>
    <row r="5" spans="1:4" ht="25.7" customHeight="1">
      <c r="A5" s="5" t="s">
        <v>435</v>
      </c>
      <c r="B5" s="6"/>
      <c r="C5" s="6"/>
      <c r="D5" s="7"/>
    </row>
    <row r="6" spans="1:4" ht="25.7" customHeight="1">
      <c r="A6" s="5"/>
      <c r="B6" s="6"/>
      <c r="C6" s="6"/>
      <c r="D6" s="7"/>
    </row>
    <row r="7" spans="1:4" ht="25.7" customHeight="1">
      <c r="A7" s="8" t="s">
        <v>122</v>
      </c>
      <c r="B7" s="6"/>
      <c r="C7" s="6"/>
      <c r="D7" s="7"/>
    </row>
    <row r="8" spans="1:4" ht="25.7" customHeight="1">
      <c r="A8" s="8" t="s">
        <v>123</v>
      </c>
      <c r="B8" s="6"/>
      <c r="C8" s="6"/>
      <c r="D8" s="7"/>
    </row>
    <row r="9" spans="1:4" ht="25.7" customHeight="1">
      <c r="A9" s="89" t="s">
        <v>124</v>
      </c>
      <c r="B9" s="89"/>
      <c r="C9" s="89"/>
      <c r="D9" s="89"/>
    </row>
  </sheetData>
  <mergeCells count="2">
    <mergeCell ref="A1:D1"/>
    <mergeCell ref="A9:D9"/>
  </mergeCells>
  <phoneticPr fontId="11" type="noConversion"/>
  <pageMargins left="0.74803149606299213" right="0.74803149606299213" top="0.27559055118110237" bottom="0.27559055118110237" header="0" footer="0"/>
  <pageSetup paperSize="9" orientation="landscape" r:id="rId1"/>
</worksheet>
</file>

<file path=xl/worksheets/sheet21.xml><?xml version="1.0" encoding="utf-8"?>
<worksheet xmlns="http://schemas.openxmlformats.org/spreadsheetml/2006/main" xmlns:r="http://schemas.openxmlformats.org/officeDocument/2006/relationships">
  <dimension ref="A1:D12"/>
  <sheetViews>
    <sheetView workbookViewId="0">
      <selection sqref="A1:D1"/>
    </sheetView>
  </sheetViews>
  <sheetFormatPr defaultColWidth="10" defaultRowHeight="13.5"/>
  <cols>
    <col min="1" max="1" width="40.125" customWidth="1"/>
    <col min="2" max="4" width="19.5" customWidth="1"/>
    <col min="5" max="5" width="9.75" customWidth="1"/>
  </cols>
  <sheetData>
    <row r="1" spans="1:4" ht="36.950000000000003" customHeight="1">
      <c r="A1" s="87" t="s">
        <v>20</v>
      </c>
      <c r="B1" s="87"/>
      <c r="C1" s="87"/>
      <c r="D1" s="87"/>
    </row>
    <row r="2" spans="1:4" ht="19.899999999999999" customHeight="1">
      <c r="A2" s="2"/>
      <c r="B2" s="2"/>
      <c r="C2" s="3"/>
      <c r="D2" s="3" t="s">
        <v>27</v>
      </c>
    </row>
    <row r="3" spans="1:4" ht="33.200000000000003" customHeight="1">
      <c r="A3" s="4" t="s">
        <v>118</v>
      </c>
      <c r="B3" s="4" t="s">
        <v>165</v>
      </c>
      <c r="C3" s="4" t="s">
        <v>166</v>
      </c>
      <c r="D3" s="4" t="s">
        <v>167</v>
      </c>
    </row>
    <row r="4" spans="1:4" ht="25.7" customHeight="1">
      <c r="A4" s="8" t="s">
        <v>125</v>
      </c>
      <c r="B4" s="6"/>
      <c r="C4" s="6"/>
      <c r="D4" s="7"/>
    </row>
    <row r="5" spans="1:4" ht="25.7" customHeight="1">
      <c r="A5" s="5" t="s">
        <v>126</v>
      </c>
      <c r="B5" s="6"/>
      <c r="C5" s="6"/>
      <c r="D5" s="7"/>
    </row>
    <row r="6" spans="1:4" ht="25.7" customHeight="1">
      <c r="A6" s="5" t="s">
        <v>127</v>
      </c>
      <c r="B6" s="6"/>
      <c r="C6" s="6"/>
      <c r="D6" s="7"/>
    </row>
    <row r="7" spans="1:4" ht="25.7" customHeight="1">
      <c r="A7" s="5"/>
      <c r="B7" s="6"/>
      <c r="C7" s="6"/>
      <c r="D7" s="7"/>
    </row>
    <row r="8" spans="1:4" ht="25.7" customHeight="1">
      <c r="A8" s="5"/>
      <c r="B8" s="6"/>
      <c r="C8" s="6"/>
      <c r="D8" s="7"/>
    </row>
    <row r="9" spans="1:4" ht="25.7" customHeight="1">
      <c r="A9" s="8" t="s">
        <v>128</v>
      </c>
      <c r="B9" s="6"/>
      <c r="C9" s="6"/>
      <c r="D9" s="7"/>
    </row>
    <row r="10" spans="1:4" ht="25.7" customHeight="1">
      <c r="A10" s="8" t="s">
        <v>46</v>
      </c>
      <c r="B10" s="6"/>
      <c r="C10" s="6"/>
      <c r="D10" s="7"/>
    </row>
    <row r="11" spans="1:4" ht="25.7" customHeight="1">
      <c r="A11" s="8" t="s">
        <v>129</v>
      </c>
      <c r="B11" s="6"/>
      <c r="C11" s="6"/>
      <c r="D11" s="7"/>
    </row>
    <row r="12" spans="1:4" ht="25.7" customHeight="1">
      <c r="A12" s="89" t="s">
        <v>130</v>
      </c>
      <c r="B12" s="89"/>
      <c r="C12" s="89"/>
      <c r="D12" s="89"/>
    </row>
  </sheetData>
  <mergeCells count="2">
    <mergeCell ref="A1:D1"/>
    <mergeCell ref="A12:D12"/>
  </mergeCells>
  <phoneticPr fontId="11" type="noConversion"/>
  <pageMargins left="0.74803149606299213" right="0.74803149606299213" top="0.27559055118110237" bottom="0.27559055118110237" header="0" footer="0"/>
  <pageSetup paperSize="9" orientation="landscape" r:id="rId1"/>
</worksheet>
</file>

<file path=xl/worksheets/sheet22.xml><?xml version="1.0" encoding="utf-8"?>
<worksheet xmlns="http://schemas.openxmlformats.org/spreadsheetml/2006/main" xmlns:r="http://schemas.openxmlformats.org/officeDocument/2006/relationships">
  <dimension ref="A1:D6"/>
  <sheetViews>
    <sheetView workbookViewId="0">
      <selection sqref="A1:D1"/>
    </sheetView>
  </sheetViews>
  <sheetFormatPr defaultColWidth="10" defaultRowHeight="13.5"/>
  <cols>
    <col min="1" max="1" width="40.125" customWidth="1"/>
    <col min="2" max="4" width="19.5" customWidth="1"/>
    <col min="5" max="5" width="9.75" customWidth="1"/>
  </cols>
  <sheetData>
    <row r="1" spans="1:4" ht="36.950000000000003" customHeight="1">
      <c r="A1" s="87" t="s">
        <v>21</v>
      </c>
      <c r="B1" s="87"/>
      <c r="C1" s="87"/>
      <c r="D1" s="87"/>
    </row>
    <row r="2" spans="1:4" ht="19.899999999999999" customHeight="1">
      <c r="A2" s="2"/>
      <c r="B2" s="2"/>
      <c r="C2" s="3"/>
      <c r="D2" s="3" t="s">
        <v>27</v>
      </c>
    </row>
    <row r="3" spans="1:4" ht="33.200000000000003" customHeight="1">
      <c r="A3" s="4" t="s">
        <v>134</v>
      </c>
      <c r="B3" s="4" t="s">
        <v>165</v>
      </c>
      <c r="C3" s="4" t="s">
        <v>166</v>
      </c>
      <c r="D3" s="4" t="s">
        <v>167</v>
      </c>
    </row>
    <row r="4" spans="1:4" ht="25.7" customHeight="1">
      <c r="A4" s="5" t="s">
        <v>131</v>
      </c>
      <c r="B4" s="6"/>
      <c r="C4" s="6"/>
      <c r="D4" s="7"/>
    </row>
    <row r="5" spans="1:4" ht="25.7" customHeight="1">
      <c r="A5" s="5" t="s">
        <v>132</v>
      </c>
      <c r="B5" s="6"/>
      <c r="C5" s="6"/>
      <c r="D5" s="7"/>
    </row>
    <row r="6" spans="1:4" ht="25.7" customHeight="1">
      <c r="A6" s="89" t="s">
        <v>133</v>
      </c>
      <c r="B6" s="89"/>
      <c r="C6" s="89"/>
      <c r="D6" s="89"/>
    </row>
  </sheetData>
  <mergeCells count="2">
    <mergeCell ref="A1:D1"/>
    <mergeCell ref="A6:D6"/>
  </mergeCells>
  <phoneticPr fontId="11" type="noConversion"/>
  <pageMargins left="0.74803149606299213" right="0.74803149606299213" top="0.27559055118110237" bottom="0.27559055118110237" header="0" footer="0"/>
  <pageSetup paperSize="9" orientation="landscape" r:id="rId1"/>
</worksheet>
</file>

<file path=xl/worksheets/sheet23.xml><?xml version="1.0" encoding="utf-8"?>
<worksheet xmlns="http://schemas.openxmlformats.org/spreadsheetml/2006/main" xmlns:r="http://schemas.openxmlformats.org/officeDocument/2006/relationships">
  <dimension ref="A1:D6"/>
  <sheetViews>
    <sheetView workbookViewId="0">
      <selection sqref="A1:D1"/>
    </sheetView>
  </sheetViews>
  <sheetFormatPr defaultColWidth="10" defaultRowHeight="13.5"/>
  <cols>
    <col min="1" max="1" width="40.125" customWidth="1"/>
    <col min="2" max="4" width="19.5" customWidth="1"/>
    <col min="5" max="5" width="9.75" customWidth="1"/>
  </cols>
  <sheetData>
    <row r="1" spans="1:4" ht="36.950000000000003" customHeight="1">
      <c r="A1" s="87" t="s">
        <v>22</v>
      </c>
      <c r="B1" s="87"/>
      <c r="C1" s="87"/>
      <c r="D1" s="87"/>
    </row>
    <row r="2" spans="1:4" ht="19.899999999999999" customHeight="1">
      <c r="A2" s="2"/>
      <c r="B2" s="2"/>
      <c r="C2" s="3"/>
      <c r="D2" s="3" t="s">
        <v>27</v>
      </c>
    </row>
    <row r="3" spans="1:4" ht="33.200000000000003" customHeight="1">
      <c r="A3" s="4" t="s">
        <v>134</v>
      </c>
      <c r="B3" s="4" t="s">
        <v>165</v>
      </c>
      <c r="C3" s="4" t="s">
        <v>166</v>
      </c>
      <c r="D3" s="4" t="s">
        <v>167</v>
      </c>
    </row>
    <row r="4" spans="1:4" ht="25.7" customHeight="1">
      <c r="A4" s="5" t="s">
        <v>135</v>
      </c>
      <c r="B4" s="6"/>
      <c r="C4" s="6"/>
      <c r="D4" s="7"/>
    </row>
    <row r="5" spans="1:4" ht="25.7" customHeight="1">
      <c r="A5" s="5" t="s">
        <v>136</v>
      </c>
      <c r="B5" s="6"/>
      <c r="C5" s="6"/>
      <c r="D5" s="7"/>
    </row>
    <row r="6" spans="1:4" ht="25.7" customHeight="1">
      <c r="A6" s="89" t="s">
        <v>133</v>
      </c>
      <c r="B6" s="89"/>
      <c r="C6" s="89"/>
      <c r="D6" s="89"/>
    </row>
  </sheetData>
  <mergeCells count="2">
    <mergeCell ref="A1:D1"/>
    <mergeCell ref="A6:D6"/>
  </mergeCells>
  <phoneticPr fontId="11" type="noConversion"/>
  <pageMargins left="0.74803149606299213" right="0.74803149606299213" top="0.27559055118110237" bottom="0.27559055118110237" header="0" footer="0"/>
  <pageSetup paperSize="9" orientation="landscape" r:id="rId1"/>
</worksheet>
</file>

<file path=xl/worksheets/sheet24.xml><?xml version="1.0" encoding="utf-8"?>
<worksheet xmlns="http://schemas.openxmlformats.org/spreadsheetml/2006/main" xmlns:r="http://schemas.openxmlformats.org/officeDocument/2006/relationships">
  <dimension ref="A1:E12"/>
  <sheetViews>
    <sheetView workbookViewId="0">
      <selection activeCell="C4" sqref="C4:E12"/>
    </sheetView>
  </sheetViews>
  <sheetFormatPr defaultColWidth="10" defaultRowHeight="13.5"/>
  <cols>
    <col min="1" max="1" width="8.375" customWidth="1"/>
    <col min="2" max="2" width="29.125" customWidth="1"/>
    <col min="3" max="5" width="19.5" customWidth="1"/>
    <col min="6" max="6" width="9.75" customWidth="1"/>
  </cols>
  <sheetData>
    <row r="1" spans="1:5" ht="36.950000000000003" customHeight="1">
      <c r="A1" s="87" t="s">
        <v>436</v>
      </c>
      <c r="B1" s="87"/>
      <c r="C1" s="87"/>
      <c r="D1" s="87"/>
      <c r="E1" s="87"/>
    </row>
    <row r="2" spans="1:5" ht="19.899999999999999" customHeight="1">
      <c r="A2" s="2"/>
      <c r="C2" s="2"/>
      <c r="D2" s="3"/>
      <c r="E2" s="3" t="s">
        <v>27</v>
      </c>
    </row>
    <row r="3" spans="1:5" ht="33.200000000000003" customHeight="1">
      <c r="A3" s="4" t="s">
        <v>138</v>
      </c>
      <c r="B3" s="4" t="s">
        <v>139</v>
      </c>
      <c r="C3" s="4" t="s">
        <v>165</v>
      </c>
      <c r="D3" s="4" t="s">
        <v>166</v>
      </c>
      <c r="E3" s="4" t="s">
        <v>167</v>
      </c>
    </row>
    <row r="4" spans="1:5" ht="25.7" customHeight="1">
      <c r="A4" s="5">
        <v>1</v>
      </c>
      <c r="B4" s="48" t="s">
        <v>496</v>
      </c>
      <c r="C4" s="55">
        <v>28.48</v>
      </c>
      <c r="D4" s="55">
        <v>28.48</v>
      </c>
      <c r="E4" s="78">
        <f>D4/C4*100</f>
        <v>100</v>
      </c>
    </row>
    <row r="5" spans="1:5" ht="25.7" customHeight="1">
      <c r="A5" s="5">
        <v>2</v>
      </c>
      <c r="B5" s="48" t="s">
        <v>497</v>
      </c>
      <c r="C5" s="82">
        <v>26.74</v>
      </c>
      <c r="D5" s="82">
        <v>28.74</v>
      </c>
      <c r="E5" s="78">
        <f t="shared" ref="E5:E12" si="0">D5/C5*100</f>
        <v>107.47943156320119</v>
      </c>
    </row>
    <row r="6" spans="1:5" ht="25.7" customHeight="1">
      <c r="A6" s="41">
        <v>3</v>
      </c>
      <c r="B6" s="48" t="s">
        <v>498</v>
      </c>
      <c r="C6" s="83">
        <v>34.36</v>
      </c>
      <c r="D6" s="83">
        <v>34.36</v>
      </c>
      <c r="E6" s="78">
        <f t="shared" si="0"/>
        <v>100</v>
      </c>
    </row>
    <row r="7" spans="1:5" ht="25.7" customHeight="1">
      <c r="A7" s="41">
        <v>4</v>
      </c>
      <c r="B7" s="48" t="s">
        <v>499</v>
      </c>
      <c r="C7" s="84">
        <v>32.44</v>
      </c>
      <c r="D7" s="84">
        <v>32.44</v>
      </c>
      <c r="E7" s="78">
        <f t="shared" si="0"/>
        <v>100</v>
      </c>
    </row>
    <row r="8" spans="1:5" ht="25.7" customHeight="1">
      <c r="A8" s="41">
        <v>5</v>
      </c>
      <c r="B8" s="48" t="s">
        <v>500</v>
      </c>
      <c r="C8" s="81">
        <v>34</v>
      </c>
      <c r="D8" s="81">
        <v>34</v>
      </c>
      <c r="E8" s="78">
        <f t="shared" si="0"/>
        <v>100</v>
      </c>
    </row>
    <row r="9" spans="1:5" ht="25.7" customHeight="1">
      <c r="A9" s="41">
        <v>6</v>
      </c>
      <c r="B9" s="48" t="s">
        <v>501</v>
      </c>
      <c r="C9" s="81">
        <v>40.630000000000003</v>
      </c>
      <c r="D9" s="81">
        <v>40.630000000000003</v>
      </c>
      <c r="E9" s="78">
        <f t="shared" si="0"/>
        <v>100</v>
      </c>
    </row>
    <row r="10" spans="1:5" ht="25.7" customHeight="1">
      <c r="A10" s="41">
        <v>7</v>
      </c>
      <c r="B10" s="48" t="s">
        <v>502</v>
      </c>
      <c r="C10" s="81">
        <v>33.35</v>
      </c>
      <c r="D10" s="81">
        <v>33.35</v>
      </c>
      <c r="E10" s="78">
        <f t="shared" si="0"/>
        <v>100</v>
      </c>
    </row>
    <row r="11" spans="1:5" ht="25.7" customHeight="1">
      <c r="A11" s="5"/>
      <c r="B11" s="5"/>
      <c r="C11" s="55"/>
      <c r="D11" s="55"/>
      <c r="E11" s="60"/>
    </row>
    <row r="12" spans="1:5" ht="25.7" customHeight="1">
      <c r="A12" s="5"/>
      <c r="B12" s="26" t="s">
        <v>140</v>
      </c>
      <c r="C12" s="55">
        <f>SUM(C4:C11)</f>
        <v>229.99999999999997</v>
      </c>
      <c r="D12" s="55">
        <f>SUM(D4:D11)</f>
        <v>231.99999999999997</v>
      </c>
      <c r="E12" s="78">
        <f t="shared" si="0"/>
        <v>100.8695652173913</v>
      </c>
    </row>
  </sheetData>
  <mergeCells count="1">
    <mergeCell ref="A1:E1"/>
  </mergeCells>
  <phoneticPr fontId="11" type="noConversion"/>
  <pageMargins left="0.74803149606299213" right="0.74803149606299213" top="0.27559055118110237" bottom="0.27559055118110237" header="0" footer="0"/>
  <pageSetup paperSize="9" orientation="landscape" r:id="rId1"/>
</worksheet>
</file>

<file path=xl/worksheets/sheet25.xml><?xml version="1.0" encoding="utf-8"?>
<worksheet xmlns="http://schemas.openxmlformats.org/spreadsheetml/2006/main" xmlns:r="http://schemas.openxmlformats.org/officeDocument/2006/relationships">
  <dimension ref="A1:D10"/>
  <sheetViews>
    <sheetView workbookViewId="0">
      <selection activeCell="D8" sqref="D8"/>
    </sheetView>
  </sheetViews>
  <sheetFormatPr defaultColWidth="10" defaultRowHeight="13.5"/>
  <cols>
    <col min="1" max="1" width="28.5" customWidth="1"/>
    <col min="2" max="4" width="22.625" customWidth="1"/>
    <col min="5" max="5" width="9.75" customWidth="1"/>
  </cols>
  <sheetData>
    <row r="1" spans="1:4" ht="36.950000000000003" customHeight="1">
      <c r="A1" s="87" t="s">
        <v>24</v>
      </c>
      <c r="B1" s="87"/>
      <c r="C1" s="87"/>
      <c r="D1" s="87"/>
    </row>
    <row r="2" spans="1:4" ht="25.7" customHeight="1">
      <c r="A2" s="27"/>
      <c r="B2" s="27"/>
      <c r="C2" s="27"/>
      <c r="D2" s="3" t="s">
        <v>437</v>
      </c>
    </row>
    <row r="3" spans="1:4" ht="33.950000000000003" customHeight="1">
      <c r="A3" s="4" t="s">
        <v>105</v>
      </c>
      <c r="B3" s="4" t="s">
        <v>165</v>
      </c>
      <c r="C3" s="4" t="s">
        <v>166</v>
      </c>
      <c r="D3" s="4" t="s">
        <v>167</v>
      </c>
    </row>
    <row r="4" spans="1:4" ht="25.7" customHeight="1">
      <c r="A4" s="10" t="s">
        <v>143</v>
      </c>
      <c r="B4" s="55">
        <v>0</v>
      </c>
      <c r="C4" s="55">
        <v>0</v>
      </c>
      <c r="D4" s="85"/>
    </row>
    <row r="5" spans="1:4" ht="25.7" customHeight="1">
      <c r="A5" s="10" t="s">
        <v>144</v>
      </c>
      <c r="B5" s="80">
        <v>6.13</v>
      </c>
      <c r="C5" s="55">
        <v>3.94</v>
      </c>
      <c r="D5" s="86">
        <f t="shared" ref="D5:D9" si="0">C5/B5*100</f>
        <v>64.274061990212076</v>
      </c>
    </row>
    <row r="6" spans="1:4" ht="25.7" customHeight="1">
      <c r="A6" s="10" t="s">
        <v>145</v>
      </c>
      <c r="B6" s="80">
        <v>6.99</v>
      </c>
      <c r="C6" s="55">
        <v>9.5</v>
      </c>
      <c r="D6" s="86">
        <f t="shared" si="0"/>
        <v>135.90844062947068</v>
      </c>
    </row>
    <row r="7" spans="1:4" ht="25.7" customHeight="1">
      <c r="A7" s="10" t="s">
        <v>146</v>
      </c>
      <c r="B7" s="81">
        <v>0</v>
      </c>
      <c r="C7" s="55">
        <v>0</v>
      </c>
      <c r="D7" s="86"/>
    </row>
    <row r="8" spans="1:4" ht="25.7" customHeight="1">
      <c r="A8" s="10" t="s">
        <v>147</v>
      </c>
      <c r="B8" s="81">
        <v>6.99</v>
      </c>
      <c r="C8" s="55">
        <v>9.5</v>
      </c>
      <c r="D8" s="86">
        <f t="shared" si="0"/>
        <v>135.90844062947068</v>
      </c>
    </row>
    <row r="9" spans="1:4" ht="25.7" customHeight="1">
      <c r="A9" s="16" t="s">
        <v>148</v>
      </c>
      <c r="B9" s="81">
        <f>B4+B5+B6</f>
        <v>13.120000000000001</v>
      </c>
      <c r="C9" s="55">
        <v>13.44</v>
      </c>
      <c r="D9" s="86">
        <f t="shared" si="0"/>
        <v>102.43902439024389</v>
      </c>
    </row>
    <row r="10" spans="1:4" ht="25.7" customHeight="1">
      <c r="A10" s="88" t="s">
        <v>507</v>
      </c>
      <c r="B10" s="88"/>
      <c r="C10" s="88"/>
      <c r="D10" s="88"/>
    </row>
  </sheetData>
  <mergeCells count="2">
    <mergeCell ref="A1:D1"/>
    <mergeCell ref="A10:D10"/>
  </mergeCells>
  <phoneticPr fontId="11" type="noConversion"/>
  <pageMargins left="0.11800000071525574" right="0.11800000071525574" top="0.11800000071525574" bottom="0.11800000071525574" header="0" footer="0"/>
  <pageSetup paperSize="9" orientation="landscape" r:id="rId1"/>
</worksheet>
</file>

<file path=xl/worksheets/sheet26.xml><?xml version="1.0" encoding="utf-8"?>
<worksheet xmlns="http://schemas.openxmlformats.org/spreadsheetml/2006/main" xmlns:r="http://schemas.openxmlformats.org/officeDocument/2006/relationships">
  <dimension ref="A1:C11"/>
  <sheetViews>
    <sheetView workbookViewId="0">
      <selection activeCell="A11" sqref="A11:C11"/>
    </sheetView>
  </sheetViews>
  <sheetFormatPr defaultColWidth="10" defaultRowHeight="13.5"/>
  <cols>
    <col min="1" max="1" width="9.125" customWidth="1"/>
    <col min="2" max="2" width="32.75" customWidth="1"/>
    <col min="3" max="3" width="31.375" customWidth="1"/>
    <col min="4" max="4" width="9.75" customWidth="1"/>
  </cols>
  <sheetData>
    <row r="1" spans="1:3" ht="36.950000000000003" customHeight="1">
      <c r="A1" s="87" t="s">
        <v>25</v>
      </c>
      <c r="B1" s="87"/>
      <c r="C1" s="87"/>
    </row>
    <row r="2" spans="1:3" ht="19.899999999999999" customHeight="1">
      <c r="A2" s="15"/>
      <c r="B2" s="2"/>
      <c r="C2" s="3" t="s">
        <v>149</v>
      </c>
    </row>
    <row r="3" spans="1:3" ht="33.200000000000003" customHeight="1">
      <c r="A3" s="4" t="s">
        <v>138</v>
      </c>
      <c r="B3" s="4" t="s">
        <v>141</v>
      </c>
      <c r="C3" s="4" t="s">
        <v>29</v>
      </c>
    </row>
    <row r="4" spans="1:3" ht="25.7" customHeight="1">
      <c r="A4" s="20"/>
      <c r="B4" s="13"/>
      <c r="C4" s="7"/>
    </row>
    <row r="5" spans="1:3" ht="25.7" customHeight="1">
      <c r="A5" s="20"/>
      <c r="B5" s="13"/>
      <c r="C5" s="14"/>
    </row>
    <row r="6" spans="1:3" ht="25.7" customHeight="1">
      <c r="A6" s="20"/>
      <c r="B6" s="13"/>
      <c r="C6" s="14"/>
    </row>
    <row r="7" spans="1:3" ht="25.7" customHeight="1">
      <c r="A7" s="20"/>
      <c r="B7" s="13"/>
      <c r="C7" s="14"/>
    </row>
    <row r="8" spans="1:3" ht="25.7" customHeight="1">
      <c r="A8" s="20"/>
      <c r="B8" s="13"/>
      <c r="C8" s="14"/>
    </row>
    <row r="9" spans="1:3" ht="25.7" customHeight="1">
      <c r="A9" s="20"/>
      <c r="B9" s="13"/>
      <c r="C9" s="14"/>
    </row>
    <row r="10" spans="1:3" ht="25.7" customHeight="1">
      <c r="A10" s="20"/>
      <c r="B10" s="13" t="s">
        <v>148</v>
      </c>
      <c r="C10" s="14"/>
    </row>
    <row r="11" spans="1:3" ht="25.5" customHeight="1">
      <c r="A11" s="92" t="s">
        <v>514</v>
      </c>
      <c r="B11" s="92"/>
      <c r="C11" s="92"/>
    </row>
  </sheetData>
  <mergeCells count="2">
    <mergeCell ref="A1:C1"/>
    <mergeCell ref="A11:C11"/>
  </mergeCells>
  <phoneticPr fontId="11" type="noConversion"/>
  <pageMargins left="0.75" right="0.75" top="0.27000001072883606" bottom="0.27000001072883606" header="0" footer="0"/>
  <pageSetup paperSize="9" orientation="portrait" r:id="rId1"/>
</worksheet>
</file>

<file path=xl/worksheets/sheet27.xml><?xml version="1.0" encoding="utf-8"?>
<worksheet xmlns="http://schemas.openxmlformats.org/spreadsheetml/2006/main" xmlns:r="http://schemas.openxmlformats.org/officeDocument/2006/relationships">
  <dimension ref="A1:A14"/>
  <sheetViews>
    <sheetView tabSelected="1" workbookViewId="0">
      <selection activeCell="A7" sqref="A7"/>
    </sheetView>
  </sheetViews>
  <sheetFormatPr defaultColWidth="10" defaultRowHeight="13.5"/>
  <cols>
    <col min="1" max="1" width="160" customWidth="1"/>
    <col min="2" max="2" width="9.75" customWidth="1"/>
  </cols>
  <sheetData>
    <row r="1" spans="1:1" ht="36.950000000000003" customHeight="1">
      <c r="A1" s="1" t="s">
        <v>438</v>
      </c>
    </row>
    <row r="2" spans="1:1" ht="33.200000000000003" customHeight="1">
      <c r="A2" s="21" t="s">
        <v>439</v>
      </c>
    </row>
    <row r="3" spans="1:1" ht="34.700000000000003" customHeight="1">
      <c r="A3" s="56" t="s">
        <v>522</v>
      </c>
    </row>
    <row r="4" spans="1:1" ht="25.7" customHeight="1">
      <c r="A4" s="21" t="s">
        <v>440</v>
      </c>
    </row>
    <row r="5" spans="1:1" ht="25.7" customHeight="1">
      <c r="A5" s="56" t="s">
        <v>515</v>
      </c>
    </row>
    <row r="6" spans="1:1" ht="25.7" customHeight="1">
      <c r="A6" s="21" t="s">
        <v>441</v>
      </c>
    </row>
    <row r="7" spans="1:1" ht="63" customHeight="1">
      <c r="A7" s="56" t="s">
        <v>525</v>
      </c>
    </row>
    <row r="8" spans="1:1" ht="25.7" customHeight="1">
      <c r="A8" s="21" t="s">
        <v>442</v>
      </c>
    </row>
    <row r="9" spans="1:1" ht="49.7" customHeight="1">
      <c r="A9" s="56" t="s">
        <v>508</v>
      </c>
    </row>
    <row r="10" spans="1:1" ht="51.2" customHeight="1">
      <c r="A10" s="56" t="s">
        <v>524</v>
      </c>
    </row>
    <row r="11" spans="1:1" ht="48" customHeight="1">
      <c r="A11" s="56" t="s">
        <v>523</v>
      </c>
    </row>
    <row r="12" spans="1:1" ht="51" customHeight="1">
      <c r="A12" s="56" t="s">
        <v>509</v>
      </c>
    </row>
    <row r="13" spans="1:1" ht="30.2" customHeight="1">
      <c r="A13" s="21" t="s">
        <v>443</v>
      </c>
    </row>
    <row r="14" spans="1:1" ht="46.7" customHeight="1">
      <c r="A14" s="9" t="s">
        <v>510</v>
      </c>
    </row>
  </sheetData>
  <phoneticPr fontId="11" type="noConversion"/>
  <pageMargins left="0.74803149606299213" right="0.74803149606299213" top="0.27559055118110237" bottom="0.27559055118110237" header="0" footer="0"/>
  <pageSetup paperSize="9" orientation="landscape" r:id="rId1"/>
</worksheet>
</file>

<file path=xl/worksheets/sheet3.xml><?xml version="1.0" encoding="utf-8"?>
<worksheet xmlns="http://schemas.openxmlformats.org/spreadsheetml/2006/main" xmlns:r="http://schemas.openxmlformats.org/officeDocument/2006/relationships">
  <dimension ref="A1:F176"/>
  <sheetViews>
    <sheetView topLeftCell="A148" workbookViewId="0">
      <selection activeCell="A155" sqref="A155:B157"/>
    </sheetView>
  </sheetViews>
  <sheetFormatPr defaultRowHeight="13.5"/>
  <cols>
    <col min="1" max="1" width="7.625" customWidth="1"/>
    <col min="2" max="2" width="27" customWidth="1"/>
    <col min="3" max="3" width="14.375" customWidth="1"/>
    <col min="4" max="4" width="15.5" customWidth="1"/>
    <col min="5" max="5" width="12.75" customWidth="1"/>
    <col min="6" max="6" width="14.75" customWidth="1"/>
  </cols>
  <sheetData>
    <row r="1" spans="1:6" ht="36.950000000000003" customHeight="1">
      <c r="A1" s="87" t="s">
        <v>2</v>
      </c>
      <c r="B1" s="87"/>
      <c r="C1" s="87"/>
      <c r="D1" s="87"/>
      <c r="E1" s="87"/>
      <c r="F1" s="87"/>
    </row>
    <row r="2" spans="1:6" ht="19.899999999999999" customHeight="1">
      <c r="A2" s="9"/>
      <c r="B2" s="9"/>
      <c r="C2" s="2"/>
      <c r="D2" s="3"/>
      <c r="F2" s="3" t="s">
        <v>27</v>
      </c>
    </row>
    <row r="3" spans="1:6" ht="33.200000000000003" customHeight="1">
      <c r="A3" s="4" t="s">
        <v>37</v>
      </c>
      <c r="B3" s="4" t="s">
        <v>38</v>
      </c>
      <c r="C3" s="4" t="s">
        <v>29</v>
      </c>
      <c r="D3" s="4" t="s">
        <v>30</v>
      </c>
      <c r="E3" s="4" t="s">
        <v>31</v>
      </c>
      <c r="F3" s="4" t="s">
        <v>32</v>
      </c>
    </row>
    <row r="4" spans="1:6" ht="19.899999999999999" customHeight="1">
      <c r="A4" s="29" t="s">
        <v>168</v>
      </c>
      <c r="B4" s="29" t="s">
        <v>39</v>
      </c>
      <c r="C4" s="31">
        <v>2554.8200000000002</v>
      </c>
      <c r="D4" s="37">
        <v>2324.067642</v>
      </c>
      <c r="E4" s="37">
        <v>2324.067642</v>
      </c>
      <c r="F4" s="54">
        <f>E4/D4*100</f>
        <v>100</v>
      </c>
    </row>
    <row r="5" spans="1:6" ht="19.899999999999999" customHeight="1">
      <c r="A5" s="29" t="s">
        <v>169</v>
      </c>
      <c r="B5" s="29" t="s">
        <v>40</v>
      </c>
      <c r="C5" s="31">
        <v>22.1</v>
      </c>
      <c r="D5" s="37">
        <v>12.7293</v>
      </c>
      <c r="E5" s="37">
        <v>12.7293</v>
      </c>
      <c r="F5" s="54">
        <f t="shared" ref="F5:F68" si="0">E5/D5*100</f>
        <v>100</v>
      </c>
    </row>
    <row r="6" spans="1:6" ht="19.899999999999999" customHeight="1">
      <c r="A6" s="30" t="s">
        <v>170</v>
      </c>
      <c r="B6" s="30" t="s">
        <v>171</v>
      </c>
      <c r="C6" s="32">
        <v>5.0999999999999996</v>
      </c>
      <c r="D6" s="38">
        <v>3.9</v>
      </c>
      <c r="E6" s="38">
        <v>3.9</v>
      </c>
      <c r="F6" s="54">
        <f t="shared" si="0"/>
        <v>100</v>
      </c>
    </row>
    <row r="7" spans="1:6" ht="19.899999999999999" customHeight="1">
      <c r="A7" s="30" t="s">
        <v>172</v>
      </c>
      <c r="B7" s="30" t="s">
        <v>41</v>
      </c>
      <c r="C7" s="32">
        <v>17</v>
      </c>
      <c r="D7" s="38">
        <v>8.8292999999999999</v>
      </c>
      <c r="E7" s="38">
        <v>8.8292999999999999</v>
      </c>
      <c r="F7" s="54">
        <f t="shared" si="0"/>
        <v>100</v>
      </c>
    </row>
    <row r="8" spans="1:6" ht="19.899999999999999" customHeight="1">
      <c r="A8" s="29" t="s">
        <v>173</v>
      </c>
      <c r="B8" s="29" t="s">
        <v>42</v>
      </c>
      <c r="C8" s="31">
        <v>1517.11</v>
      </c>
      <c r="D8" s="37">
        <v>1324.4785140000001</v>
      </c>
      <c r="E8" s="37">
        <v>1324.4785140000001</v>
      </c>
      <c r="F8" s="54">
        <f t="shared" si="0"/>
        <v>100</v>
      </c>
    </row>
    <row r="9" spans="1:6" ht="19.899999999999999" customHeight="1">
      <c r="A9" s="30" t="s">
        <v>174</v>
      </c>
      <c r="B9" s="30" t="s">
        <v>43</v>
      </c>
      <c r="C9" s="32">
        <v>1253.51</v>
      </c>
      <c r="D9" s="38">
        <v>1162.0083609999999</v>
      </c>
      <c r="E9" s="38">
        <v>1162.0083609999999</v>
      </c>
      <c r="F9" s="54">
        <f t="shared" si="0"/>
        <v>100</v>
      </c>
    </row>
    <row r="10" spans="1:6" ht="19.899999999999999" customHeight="1">
      <c r="A10" s="30" t="s">
        <v>175</v>
      </c>
      <c r="B10" s="30" t="s">
        <v>44</v>
      </c>
      <c r="C10" s="32">
        <v>263.60000000000002</v>
      </c>
      <c r="D10" s="38">
        <v>162.47015300000001</v>
      </c>
      <c r="E10" s="38">
        <v>162.47015300000001</v>
      </c>
      <c r="F10" s="54">
        <f t="shared" si="0"/>
        <v>100</v>
      </c>
    </row>
    <row r="11" spans="1:6" ht="19.899999999999999" customHeight="1">
      <c r="A11" s="29" t="s">
        <v>176</v>
      </c>
      <c r="B11" s="29" t="s">
        <v>177</v>
      </c>
      <c r="C11" s="31">
        <v>1.2</v>
      </c>
      <c r="D11" s="37">
        <v>0.78</v>
      </c>
      <c r="E11" s="37">
        <v>0.78</v>
      </c>
      <c r="F11" s="54">
        <f t="shared" si="0"/>
        <v>100</v>
      </c>
    </row>
    <row r="12" spans="1:6" ht="19.899999999999999" customHeight="1">
      <c r="A12" s="30" t="s">
        <v>178</v>
      </c>
      <c r="B12" s="30" t="s">
        <v>179</v>
      </c>
      <c r="C12" s="32">
        <v>1.2</v>
      </c>
      <c r="D12" s="38">
        <v>0.78</v>
      </c>
      <c r="E12" s="38">
        <v>0.78</v>
      </c>
      <c r="F12" s="54">
        <f t="shared" si="0"/>
        <v>100</v>
      </c>
    </row>
    <row r="13" spans="1:6" ht="19.899999999999999" customHeight="1">
      <c r="A13" s="29" t="s">
        <v>180</v>
      </c>
      <c r="B13" s="29" t="s">
        <v>181</v>
      </c>
      <c r="C13" s="31">
        <v>247.38</v>
      </c>
      <c r="D13" s="37">
        <v>250.77327799999998</v>
      </c>
      <c r="E13" s="37">
        <v>250.77327799999998</v>
      </c>
      <c r="F13" s="54">
        <f t="shared" si="0"/>
        <v>100</v>
      </c>
    </row>
    <row r="14" spans="1:6" ht="19.899999999999999" customHeight="1">
      <c r="A14" s="30" t="s">
        <v>182</v>
      </c>
      <c r="B14" s="30" t="s">
        <v>183</v>
      </c>
      <c r="C14" s="32">
        <v>247.38</v>
      </c>
      <c r="D14" s="38">
        <v>250.77327799999998</v>
      </c>
      <c r="E14" s="38">
        <v>250.77327799999998</v>
      </c>
      <c r="F14" s="54">
        <f t="shared" si="0"/>
        <v>100</v>
      </c>
    </row>
    <row r="15" spans="1:6" ht="19.899999999999999" customHeight="1">
      <c r="A15" s="29" t="s">
        <v>184</v>
      </c>
      <c r="B15" s="29" t="s">
        <v>185</v>
      </c>
      <c r="C15" s="31">
        <v>9.8000000000000007</v>
      </c>
      <c r="D15" s="37">
        <v>15.359400000000001</v>
      </c>
      <c r="E15" s="37">
        <v>15.359400000000001</v>
      </c>
      <c r="F15" s="54">
        <f t="shared" si="0"/>
        <v>100</v>
      </c>
    </row>
    <row r="16" spans="1:6" ht="19.899999999999999" customHeight="1">
      <c r="A16" s="30" t="s">
        <v>186</v>
      </c>
      <c r="B16" s="30" t="s">
        <v>187</v>
      </c>
      <c r="C16" s="32">
        <v>9.8000000000000007</v>
      </c>
      <c r="D16" s="38">
        <v>15.359400000000001</v>
      </c>
      <c r="E16" s="38">
        <v>15.359400000000001</v>
      </c>
      <c r="F16" s="54">
        <f t="shared" si="0"/>
        <v>100</v>
      </c>
    </row>
    <row r="17" spans="1:6" ht="19.899999999999999" customHeight="1">
      <c r="A17" s="29" t="s">
        <v>192</v>
      </c>
      <c r="B17" s="29" t="s">
        <v>193</v>
      </c>
      <c r="C17" s="31">
        <v>16.5</v>
      </c>
      <c r="D17" s="37">
        <v>7.0820179999999997</v>
      </c>
      <c r="E17" s="37">
        <v>7.0820179999999997</v>
      </c>
      <c r="F17" s="54">
        <f t="shared" si="0"/>
        <v>100</v>
      </c>
    </row>
    <row r="18" spans="1:6" ht="19.899999999999999" customHeight="1">
      <c r="A18" s="30" t="s">
        <v>194</v>
      </c>
      <c r="B18" s="30" t="s">
        <v>195</v>
      </c>
      <c r="C18" s="32">
        <v>16.5</v>
      </c>
      <c r="D18" s="38">
        <v>7.0820179999999997</v>
      </c>
      <c r="E18" s="38">
        <v>7.0820179999999997</v>
      </c>
      <c r="F18" s="54">
        <f t="shared" si="0"/>
        <v>100</v>
      </c>
    </row>
    <row r="19" spans="1:6" ht="19.899999999999999" customHeight="1">
      <c r="A19" s="29" t="s">
        <v>196</v>
      </c>
      <c r="B19" s="29" t="s">
        <v>197</v>
      </c>
      <c r="C19" s="31">
        <v>6.3</v>
      </c>
      <c r="D19" s="37">
        <v>10.466130999999999</v>
      </c>
      <c r="E19" s="37">
        <v>10.466130999999999</v>
      </c>
      <c r="F19" s="54">
        <f t="shared" si="0"/>
        <v>100</v>
      </c>
    </row>
    <row r="20" spans="1:6" ht="19.899999999999999" customHeight="1">
      <c r="A20" s="30" t="s">
        <v>198</v>
      </c>
      <c r="B20" s="30" t="s">
        <v>199</v>
      </c>
      <c r="C20" s="32">
        <v>6.3</v>
      </c>
      <c r="D20" s="38">
        <v>10.466130999999999</v>
      </c>
      <c r="E20" s="38">
        <v>10.466130999999999</v>
      </c>
      <c r="F20" s="54">
        <f t="shared" si="0"/>
        <v>100</v>
      </c>
    </row>
    <row r="21" spans="1:6" ht="19.899999999999999" customHeight="1">
      <c r="A21" s="29" t="s">
        <v>200</v>
      </c>
      <c r="B21" s="29" t="s">
        <v>201</v>
      </c>
      <c r="C21" s="31">
        <v>40</v>
      </c>
      <c r="D21" s="37">
        <v>32.149614</v>
      </c>
      <c r="E21" s="37">
        <v>32.149614</v>
      </c>
      <c r="F21" s="54">
        <f t="shared" si="0"/>
        <v>100</v>
      </c>
    </row>
    <row r="22" spans="1:6" ht="19.899999999999999" customHeight="1">
      <c r="A22" s="30" t="s">
        <v>202</v>
      </c>
      <c r="B22" s="30" t="s">
        <v>203</v>
      </c>
      <c r="C22" s="32">
        <v>40</v>
      </c>
      <c r="D22" s="38">
        <v>32.149614</v>
      </c>
      <c r="E22" s="38">
        <v>32.149614</v>
      </c>
      <c r="F22" s="54">
        <f t="shared" si="0"/>
        <v>100</v>
      </c>
    </row>
    <row r="23" spans="1:6" ht="19.899999999999999" customHeight="1">
      <c r="A23" s="29" t="s">
        <v>204</v>
      </c>
      <c r="B23" s="29" t="s">
        <v>205</v>
      </c>
      <c r="C23" s="31">
        <v>434.07</v>
      </c>
      <c r="D23" s="37">
        <v>454.46518800000001</v>
      </c>
      <c r="E23" s="37">
        <v>454.46518800000001</v>
      </c>
      <c r="F23" s="54">
        <f t="shared" si="0"/>
        <v>100</v>
      </c>
    </row>
    <row r="24" spans="1:6" ht="19.899999999999999" customHeight="1">
      <c r="A24" s="30" t="s">
        <v>206</v>
      </c>
      <c r="B24" s="30" t="s">
        <v>207</v>
      </c>
      <c r="C24" s="32">
        <v>390.16</v>
      </c>
      <c r="D24" s="38">
        <v>439.38768799999997</v>
      </c>
      <c r="E24" s="38">
        <v>439.38768799999997</v>
      </c>
      <c r="F24" s="54">
        <f t="shared" si="0"/>
        <v>100</v>
      </c>
    </row>
    <row r="25" spans="1:6" ht="19.899999999999999" customHeight="1">
      <c r="A25" s="30" t="s">
        <v>208</v>
      </c>
      <c r="B25" s="30" t="s">
        <v>205</v>
      </c>
      <c r="C25" s="32">
        <v>43.91</v>
      </c>
      <c r="D25" s="38">
        <v>15.077500000000001</v>
      </c>
      <c r="E25" s="38">
        <v>15.077500000000001</v>
      </c>
      <c r="F25" s="54">
        <f t="shared" si="0"/>
        <v>100</v>
      </c>
    </row>
    <row r="26" spans="1:6" ht="19.899999999999999" customHeight="1">
      <c r="A26" s="29" t="s">
        <v>209</v>
      </c>
      <c r="B26" s="29" t="s">
        <v>210</v>
      </c>
      <c r="C26" s="31">
        <v>11</v>
      </c>
      <c r="D26" s="37">
        <v>5.0332999999999997</v>
      </c>
      <c r="E26" s="37">
        <v>5.0332999999999997</v>
      </c>
      <c r="F26" s="54">
        <f t="shared" si="0"/>
        <v>100</v>
      </c>
    </row>
    <row r="27" spans="1:6" ht="19.899999999999999" customHeight="1">
      <c r="A27" s="30" t="s">
        <v>211</v>
      </c>
      <c r="B27" s="30" t="s">
        <v>212</v>
      </c>
      <c r="C27" s="32">
        <v>11</v>
      </c>
      <c r="D27" s="38">
        <v>5.0332999999999997</v>
      </c>
      <c r="E27" s="38">
        <v>5.0332999999999997</v>
      </c>
      <c r="F27" s="54">
        <f t="shared" si="0"/>
        <v>100</v>
      </c>
    </row>
    <row r="28" spans="1:6" ht="19.899999999999999" customHeight="1">
      <c r="A28" s="29" t="s">
        <v>213</v>
      </c>
      <c r="B28" s="29" t="s">
        <v>214</v>
      </c>
      <c r="C28" s="31">
        <v>249.36</v>
      </c>
      <c r="D28" s="37">
        <v>210.75089900000003</v>
      </c>
      <c r="E28" s="37">
        <v>210.75089900000003</v>
      </c>
      <c r="F28" s="54">
        <f t="shared" si="0"/>
        <v>100</v>
      </c>
    </row>
    <row r="29" spans="1:6" ht="19.899999999999999" customHeight="1">
      <c r="A29" s="30" t="s">
        <v>215</v>
      </c>
      <c r="B29" s="30" t="s">
        <v>214</v>
      </c>
      <c r="C29" s="32">
        <v>249.36</v>
      </c>
      <c r="D29" s="38">
        <v>210.75089900000003</v>
      </c>
      <c r="E29" s="38">
        <v>210.75089900000003</v>
      </c>
      <c r="F29" s="54">
        <f t="shared" si="0"/>
        <v>100</v>
      </c>
    </row>
    <row r="30" spans="1:6" ht="19.899999999999999" customHeight="1">
      <c r="A30" s="29" t="s">
        <v>216</v>
      </c>
      <c r="B30" s="29" t="s">
        <v>150</v>
      </c>
      <c r="C30" s="31">
        <v>24.5</v>
      </c>
      <c r="D30" s="37">
        <v>19.920000000000002</v>
      </c>
      <c r="E30" s="37">
        <v>19.920000000000002</v>
      </c>
      <c r="F30" s="54">
        <f t="shared" si="0"/>
        <v>100</v>
      </c>
    </row>
    <row r="31" spans="1:6" ht="19.899999999999999" customHeight="1">
      <c r="A31" s="29" t="s">
        <v>217</v>
      </c>
      <c r="B31" s="29" t="s">
        <v>218</v>
      </c>
      <c r="C31" s="31">
        <v>24.5</v>
      </c>
      <c r="D31" s="37">
        <v>19.920000000000002</v>
      </c>
      <c r="E31" s="37">
        <v>19.920000000000002</v>
      </c>
      <c r="F31" s="54">
        <f t="shared" si="0"/>
        <v>100</v>
      </c>
    </row>
    <row r="32" spans="1:6" ht="19.899999999999999" customHeight="1">
      <c r="A32" s="30" t="s">
        <v>219</v>
      </c>
      <c r="B32" s="30" t="s">
        <v>220</v>
      </c>
      <c r="C32" s="32">
        <v>24.5</v>
      </c>
      <c r="D32" s="38">
        <v>19.920000000000002</v>
      </c>
      <c r="E32" s="38">
        <v>19.920000000000002</v>
      </c>
      <c r="F32" s="54">
        <f t="shared" si="0"/>
        <v>100</v>
      </c>
    </row>
    <row r="33" spans="1:6" ht="19.899999999999999" customHeight="1">
      <c r="A33" s="29">
        <v>206</v>
      </c>
      <c r="B33" s="29" t="s">
        <v>151</v>
      </c>
      <c r="C33" s="31">
        <v>1003</v>
      </c>
      <c r="D33" s="37">
        <v>1000.5</v>
      </c>
      <c r="E33" s="37">
        <v>1000.5</v>
      </c>
      <c r="F33" s="54">
        <f t="shared" si="0"/>
        <v>100</v>
      </c>
    </row>
    <row r="34" spans="1:6" ht="19.899999999999999" customHeight="1">
      <c r="A34" s="29" t="s">
        <v>222</v>
      </c>
      <c r="B34" s="29" t="s">
        <v>223</v>
      </c>
      <c r="C34" s="31">
        <v>1003</v>
      </c>
      <c r="D34" s="37">
        <v>1000.5</v>
      </c>
      <c r="E34" s="37">
        <v>1000.5</v>
      </c>
      <c r="F34" s="54">
        <f t="shared" si="0"/>
        <v>100</v>
      </c>
    </row>
    <row r="35" spans="1:6" ht="19.899999999999999" customHeight="1">
      <c r="A35" s="30" t="s">
        <v>224</v>
      </c>
      <c r="B35" s="30" t="s">
        <v>223</v>
      </c>
      <c r="C35" s="32">
        <v>1003</v>
      </c>
      <c r="D35" s="38">
        <v>1000.5</v>
      </c>
      <c r="E35" s="38">
        <v>1000.5</v>
      </c>
      <c r="F35" s="54">
        <f t="shared" si="0"/>
        <v>100</v>
      </c>
    </row>
    <row r="36" spans="1:6" ht="19.899999999999999" customHeight="1">
      <c r="A36" s="29">
        <v>207</v>
      </c>
      <c r="B36" s="29" t="s">
        <v>152</v>
      </c>
      <c r="C36" s="31">
        <v>200.77</v>
      </c>
      <c r="D36" s="37">
        <v>10.3241</v>
      </c>
      <c r="E36" s="37">
        <v>10.3241</v>
      </c>
      <c r="F36" s="54">
        <f t="shared" si="0"/>
        <v>100</v>
      </c>
    </row>
    <row r="37" spans="1:6" ht="19.899999999999999" customHeight="1">
      <c r="A37" s="29" t="s">
        <v>226</v>
      </c>
      <c r="B37" s="29" t="s">
        <v>227</v>
      </c>
      <c r="C37" s="31">
        <v>200.42</v>
      </c>
      <c r="D37" s="37">
        <v>7.2336</v>
      </c>
      <c r="E37" s="37">
        <v>7.2336</v>
      </c>
      <c r="F37" s="54">
        <f t="shared" si="0"/>
        <v>100</v>
      </c>
    </row>
    <row r="38" spans="1:6" ht="19.899999999999999" customHeight="1">
      <c r="A38" s="30" t="s">
        <v>228</v>
      </c>
      <c r="B38" s="30" t="s">
        <v>229</v>
      </c>
      <c r="C38" s="32">
        <v>0.42</v>
      </c>
      <c r="D38" s="38">
        <v>0.41449999999999998</v>
      </c>
      <c r="E38" s="38">
        <v>0.41449999999999998</v>
      </c>
      <c r="F38" s="54">
        <f t="shared" si="0"/>
        <v>100</v>
      </c>
    </row>
    <row r="39" spans="1:6" ht="19.899999999999999" customHeight="1">
      <c r="A39" s="30" t="s">
        <v>230</v>
      </c>
      <c r="B39" s="30" t="s">
        <v>231</v>
      </c>
      <c r="C39" s="32">
        <v>200</v>
      </c>
      <c r="D39" s="38">
        <v>6.8190999999999997</v>
      </c>
      <c r="E39" s="38">
        <v>6.8190999999999997</v>
      </c>
      <c r="F39" s="54">
        <f t="shared" si="0"/>
        <v>100</v>
      </c>
    </row>
    <row r="40" spans="1:6" ht="19.899999999999999" customHeight="1">
      <c r="A40" s="29" t="s">
        <v>445</v>
      </c>
      <c r="B40" s="29" t="s">
        <v>446</v>
      </c>
      <c r="C40" s="31">
        <v>0.35</v>
      </c>
      <c r="D40" s="37">
        <v>0.35</v>
      </c>
      <c r="E40" s="37">
        <v>0.35</v>
      </c>
      <c r="F40" s="54">
        <f t="shared" si="0"/>
        <v>100</v>
      </c>
    </row>
    <row r="41" spans="1:6" ht="19.899999999999999" customHeight="1">
      <c r="A41" s="30" t="s">
        <v>447</v>
      </c>
      <c r="B41" s="30" t="s">
        <v>448</v>
      </c>
      <c r="C41" s="32">
        <v>0.35</v>
      </c>
      <c r="D41" s="38">
        <v>0.35</v>
      </c>
      <c r="E41" s="38">
        <v>0.35</v>
      </c>
      <c r="F41" s="54">
        <f t="shared" si="0"/>
        <v>100</v>
      </c>
    </row>
    <row r="42" spans="1:6" ht="19.899999999999999" customHeight="1">
      <c r="A42" s="29" t="s">
        <v>449</v>
      </c>
      <c r="B42" s="29" t="s">
        <v>450</v>
      </c>
      <c r="C42" s="31">
        <v>0</v>
      </c>
      <c r="D42" s="37">
        <v>2.7404999999999999</v>
      </c>
      <c r="E42" s="37">
        <v>2.7404999999999999</v>
      </c>
      <c r="F42" s="54">
        <f t="shared" si="0"/>
        <v>100</v>
      </c>
    </row>
    <row r="43" spans="1:6" ht="19.899999999999999" customHeight="1">
      <c r="A43" s="30" t="s">
        <v>451</v>
      </c>
      <c r="B43" s="30" t="s">
        <v>452</v>
      </c>
      <c r="C43" s="32">
        <v>0</v>
      </c>
      <c r="D43" s="38">
        <v>2.7404999999999999</v>
      </c>
      <c r="E43" s="38">
        <v>2.7404999999999999</v>
      </c>
      <c r="F43" s="54">
        <f t="shared" si="0"/>
        <v>100</v>
      </c>
    </row>
    <row r="44" spans="1:6" ht="19.899999999999999" customHeight="1">
      <c r="A44" s="29" t="s">
        <v>232</v>
      </c>
      <c r="B44" s="29" t="s">
        <v>110</v>
      </c>
      <c r="C44" s="31">
        <v>4650.1099999999997</v>
      </c>
      <c r="D44" s="37">
        <v>5306.4883380000001</v>
      </c>
      <c r="E44" s="37">
        <v>5306.4883380000001</v>
      </c>
      <c r="F44" s="54">
        <f t="shared" si="0"/>
        <v>100</v>
      </c>
    </row>
    <row r="45" spans="1:6" ht="19.899999999999999" customHeight="1">
      <c r="A45" s="29" t="s">
        <v>233</v>
      </c>
      <c r="B45" s="29" t="s">
        <v>234</v>
      </c>
      <c r="C45" s="31">
        <v>325.86</v>
      </c>
      <c r="D45" s="37">
        <v>292.63009700000003</v>
      </c>
      <c r="E45" s="37">
        <v>292.63009700000003</v>
      </c>
      <c r="F45" s="54">
        <f t="shared" si="0"/>
        <v>100</v>
      </c>
    </row>
    <row r="46" spans="1:6" ht="19.899999999999999" customHeight="1">
      <c r="A46" s="30" t="s">
        <v>235</v>
      </c>
      <c r="B46" s="30" t="s">
        <v>236</v>
      </c>
      <c r="C46" s="32">
        <v>29.4</v>
      </c>
      <c r="D46" s="38">
        <v>11.7547</v>
      </c>
      <c r="E46" s="38">
        <v>11.7547</v>
      </c>
      <c r="F46" s="54">
        <f t="shared" si="0"/>
        <v>100</v>
      </c>
    </row>
    <row r="47" spans="1:6" ht="19.899999999999999" customHeight="1">
      <c r="A47" s="30" t="s">
        <v>237</v>
      </c>
      <c r="B47" s="30" t="s">
        <v>238</v>
      </c>
      <c r="C47" s="32">
        <v>296.45999999999998</v>
      </c>
      <c r="D47" s="38">
        <v>280.87539700000002</v>
      </c>
      <c r="E47" s="38">
        <v>280.87539700000002</v>
      </c>
      <c r="F47" s="54">
        <f t="shared" si="0"/>
        <v>100</v>
      </c>
    </row>
    <row r="48" spans="1:6" ht="19.899999999999999" customHeight="1">
      <c r="A48" s="29" t="s">
        <v>239</v>
      </c>
      <c r="B48" s="29" t="s">
        <v>240</v>
      </c>
      <c r="C48" s="31">
        <v>926.54</v>
      </c>
      <c r="D48" s="37">
        <v>692.714204</v>
      </c>
      <c r="E48" s="37">
        <v>692.714204</v>
      </c>
      <c r="F48" s="54">
        <f t="shared" si="0"/>
        <v>100</v>
      </c>
    </row>
    <row r="49" spans="1:6" ht="19.899999999999999" customHeight="1">
      <c r="A49" s="30" t="s">
        <v>241</v>
      </c>
      <c r="B49" s="30" t="s">
        <v>242</v>
      </c>
      <c r="C49" s="32">
        <v>139.41999999999999</v>
      </c>
      <c r="D49" s="38">
        <v>69.271519999999995</v>
      </c>
      <c r="E49" s="38">
        <v>69.271519999999995</v>
      </c>
      <c r="F49" s="54">
        <f t="shared" si="0"/>
        <v>100</v>
      </c>
    </row>
    <row r="50" spans="1:6" ht="19.899999999999999" customHeight="1">
      <c r="A50" s="30" t="s">
        <v>243</v>
      </c>
      <c r="B50" s="30" t="s">
        <v>244</v>
      </c>
      <c r="C50" s="32">
        <v>281.88</v>
      </c>
      <c r="D50" s="38">
        <v>159.27619999999999</v>
      </c>
      <c r="E50" s="38">
        <v>159.27619999999999</v>
      </c>
      <c r="F50" s="54">
        <f t="shared" si="0"/>
        <v>100</v>
      </c>
    </row>
    <row r="51" spans="1:6" ht="19.899999999999999" customHeight="1">
      <c r="A51" s="30" t="s">
        <v>245</v>
      </c>
      <c r="B51" s="30" t="s">
        <v>246</v>
      </c>
      <c r="C51" s="32">
        <v>328.65</v>
      </c>
      <c r="D51" s="38">
        <v>308.36748599999999</v>
      </c>
      <c r="E51" s="38">
        <v>308.36748599999999</v>
      </c>
      <c r="F51" s="54">
        <f t="shared" si="0"/>
        <v>100</v>
      </c>
    </row>
    <row r="52" spans="1:6" ht="19.899999999999999" customHeight="1">
      <c r="A52" s="30" t="s">
        <v>247</v>
      </c>
      <c r="B52" s="30" t="s">
        <v>248</v>
      </c>
      <c r="C52" s="32">
        <v>176.59</v>
      </c>
      <c r="D52" s="38">
        <v>155.79899800000001</v>
      </c>
      <c r="E52" s="38">
        <v>155.79899800000001</v>
      </c>
      <c r="F52" s="54">
        <f t="shared" si="0"/>
        <v>100</v>
      </c>
    </row>
    <row r="53" spans="1:6" ht="19.899999999999999" customHeight="1">
      <c r="A53" s="29" t="s">
        <v>251</v>
      </c>
      <c r="B53" s="29" t="s">
        <v>252</v>
      </c>
      <c r="C53" s="31">
        <v>1663.14</v>
      </c>
      <c r="D53" s="37">
        <v>2423.4459859999997</v>
      </c>
      <c r="E53" s="37">
        <v>2423.4459859999997</v>
      </c>
      <c r="F53" s="54">
        <f t="shared" si="0"/>
        <v>100</v>
      </c>
    </row>
    <row r="54" spans="1:6" ht="19.899999999999999" customHeight="1">
      <c r="A54" s="30" t="s">
        <v>253</v>
      </c>
      <c r="B54" s="30" t="s">
        <v>254</v>
      </c>
      <c r="C54" s="32">
        <v>4.8</v>
      </c>
      <c r="D54" s="38">
        <v>3.1520860000000002</v>
      </c>
      <c r="E54" s="38">
        <v>3.1520860000000002</v>
      </c>
      <c r="F54" s="54">
        <f t="shared" si="0"/>
        <v>100</v>
      </c>
    </row>
    <row r="55" spans="1:6" ht="19.899999999999999" customHeight="1">
      <c r="A55" s="30" t="s">
        <v>255</v>
      </c>
      <c r="B55" s="30" t="s">
        <v>256</v>
      </c>
      <c r="C55" s="32">
        <v>1658.34</v>
      </c>
      <c r="D55" s="38">
        <v>2420.2939000000001</v>
      </c>
      <c r="E55" s="38">
        <v>2420.2939000000001</v>
      </c>
      <c r="F55" s="54">
        <f t="shared" si="0"/>
        <v>100</v>
      </c>
    </row>
    <row r="56" spans="1:6" ht="19.899999999999999" customHeight="1">
      <c r="A56" s="29" t="s">
        <v>257</v>
      </c>
      <c r="B56" s="29" t="s">
        <v>258</v>
      </c>
      <c r="C56" s="31">
        <v>82.82</v>
      </c>
      <c r="D56" s="37">
        <v>44.184259999999995</v>
      </c>
      <c r="E56" s="37">
        <v>44.184259999999995</v>
      </c>
      <c r="F56" s="54">
        <f t="shared" si="0"/>
        <v>100</v>
      </c>
    </row>
    <row r="57" spans="1:6" ht="19.899999999999999" customHeight="1">
      <c r="A57" s="30" t="s">
        <v>259</v>
      </c>
      <c r="B57" s="30" t="s">
        <v>260</v>
      </c>
      <c r="C57" s="32">
        <v>7.59</v>
      </c>
      <c r="D57" s="38">
        <v>1.03</v>
      </c>
      <c r="E57" s="38">
        <v>1.03</v>
      </c>
      <c r="F57" s="54">
        <f t="shared" si="0"/>
        <v>100</v>
      </c>
    </row>
    <row r="58" spans="1:6" ht="19.899999999999999" customHeight="1">
      <c r="A58" s="30" t="s">
        <v>261</v>
      </c>
      <c r="B58" s="30" t="s">
        <v>262</v>
      </c>
      <c r="C58" s="32">
        <v>34.15</v>
      </c>
      <c r="D58" s="38">
        <v>17.440000000000001</v>
      </c>
      <c r="E58" s="38">
        <v>17.440000000000001</v>
      </c>
      <c r="F58" s="54">
        <f t="shared" si="0"/>
        <v>100</v>
      </c>
    </row>
    <row r="59" spans="1:6" ht="19.899999999999999" customHeight="1">
      <c r="A59" s="30" t="s">
        <v>263</v>
      </c>
      <c r="B59" s="30" t="s">
        <v>264</v>
      </c>
      <c r="C59" s="32">
        <v>20</v>
      </c>
      <c r="D59" s="38">
        <v>18.337499999999999</v>
      </c>
      <c r="E59" s="38">
        <v>18.337499999999999</v>
      </c>
      <c r="F59" s="54">
        <f t="shared" si="0"/>
        <v>100</v>
      </c>
    </row>
    <row r="60" spans="1:6" ht="19.899999999999999" customHeight="1">
      <c r="A60" s="30" t="s">
        <v>265</v>
      </c>
      <c r="B60" s="30" t="s">
        <v>266</v>
      </c>
      <c r="C60" s="32">
        <v>21.08</v>
      </c>
      <c r="D60" s="38">
        <v>7.3767600000000009</v>
      </c>
      <c r="E60" s="38">
        <v>7.3767600000000009</v>
      </c>
      <c r="F60" s="54">
        <f t="shared" si="0"/>
        <v>100</v>
      </c>
    </row>
    <row r="61" spans="1:6" ht="19.899999999999999" customHeight="1">
      <c r="A61" s="29" t="s">
        <v>453</v>
      </c>
      <c r="B61" s="29" t="s">
        <v>454</v>
      </c>
      <c r="C61" s="31">
        <v>10</v>
      </c>
      <c r="D61" s="37">
        <v>0</v>
      </c>
      <c r="E61" s="37">
        <v>0</v>
      </c>
      <c r="F61" s="54"/>
    </row>
    <row r="62" spans="1:6" ht="19.899999999999999" customHeight="1">
      <c r="A62" s="30" t="s">
        <v>455</v>
      </c>
      <c r="B62" s="30" t="s">
        <v>456</v>
      </c>
      <c r="C62" s="32">
        <v>10</v>
      </c>
      <c r="D62" s="38">
        <v>0</v>
      </c>
      <c r="E62" s="38">
        <v>0</v>
      </c>
      <c r="F62" s="54"/>
    </row>
    <row r="63" spans="1:6" ht="19.899999999999999" customHeight="1">
      <c r="A63" s="29" t="s">
        <v>267</v>
      </c>
      <c r="B63" s="29" t="s">
        <v>268</v>
      </c>
      <c r="C63" s="31">
        <v>277.82</v>
      </c>
      <c r="D63" s="37">
        <v>201.34235000000001</v>
      </c>
      <c r="E63" s="37">
        <v>201.34235000000001</v>
      </c>
      <c r="F63" s="54">
        <f t="shared" si="0"/>
        <v>100</v>
      </c>
    </row>
    <row r="64" spans="1:6" ht="19.899999999999999" customHeight="1">
      <c r="A64" s="30" t="s">
        <v>269</v>
      </c>
      <c r="B64" s="30" t="s">
        <v>270</v>
      </c>
      <c r="C64" s="32">
        <v>176</v>
      </c>
      <c r="D64" s="38">
        <v>130.42635000000001</v>
      </c>
      <c r="E64" s="38">
        <v>130.42635000000001</v>
      </c>
      <c r="F64" s="54">
        <f t="shared" si="0"/>
        <v>100</v>
      </c>
    </row>
    <row r="65" spans="1:6" ht="19.899999999999999" customHeight="1">
      <c r="A65" s="30" t="s">
        <v>271</v>
      </c>
      <c r="B65" s="30" t="s">
        <v>272</v>
      </c>
      <c r="C65" s="32">
        <v>46.77</v>
      </c>
      <c r="D65" s="38">
        <v>38.770000000000003</v>
      </c>
      <c r="E65" s="38">
        <v>38.770000000000003</v>
      </c>
      <c r="F65" s="54">
        <f t="shared" si="0"/>
        <v>100</v>
      </c>
    </row>
    <row r="66" spans="1:6" ht="19.899999999999999" customHeight="1">
      <c r="A66" s="30" t="s">
        <v>273</v>
      </c>
      <c r="B66" s="30" t="s">
        <v>274</v>
      </c>
      <c r="C66" s="32">
        <v>50.8</v>
      </c>
      <c r="D66" s="38">
        <v>31.66</v>
      </c>
      <c r="E66" s="38">
        <v>31.66</v>
      </c>
      <c r="F66" s="54">
        <f t="shared" si="0"/>
        <v>100</v>
      </c>
    </row>
    <row r="67" spans="1:6" ht="19.899999999999999" customHeight="1">
      <c r="A67" s="30" t="s">
        <v>275</v>
      </c>
      <c r="B67" s="30" t="s">
        <v>276</v>
      </c>
      <c r="C67" s="32">
        <v>4.25</v>
      </c>
      <c r="D67" s="38">
        <v>0.48599999999999999</v>
      </c>
      <c r="E67" s="38">
        <v>0.48599999999999999</v>
      </c>
      <c r="F67" s="54">
        <f t="shared" si="0"/>
        <v>100</v>
      </c>
    </row>
    <row r="68" spans="1:6" ht="19.899999999999999" customHeight="1">
      <c r="A68" s="29" t="s">
        <v>277</v>
      </c>
      <c r="B68" s="29" t="s">
        <v>278</v>
      </c>
      <c r="C68" s="31">
        <v>313.74</v>
      </c>
      <c r="D68" s="37">
        <v>157.08759699999999</v>
      </c>
      <c r="E68" s="37">
        <v>157.08759699999999</v>
      </c>
      <c r="F68" s="54">
        <f t="shared" si="0"/>
        <v>100</v>
      </c>
    </row>
    <row r="69" spans="1:6" ht="19.899999999999999" customHeight="1">
      <c r="A69" s="30" t="s">
        <v>279</v>
      </c>
      <c r="B69" s="30" t="s">
        <v>280</v>
      </c>
      <c r="C69" s="32">
        <v>7.84</v>
      </c>
      <c r="D69" s="38">
        <v>1.4358500000000001</v>
      </c>
      <c r="E69" s="38">
        <v>1.4358500000000001</v>
      </c>
      <c r="F69" s="54">
        <f t="shared" ref="F69:F132" si="1">E69/D69*100</f>
        <v>100</v>
      </c>
    </row>
    <row r="70" spans="1:6" ht="19.899999999999999" customHeight="1">
      <c r="A70" s="30" t="s">
        <v>281</v>
      </c>
      <c r="B70" s="30" t="s">
        <v>282</v>
      </c>
      <c r="C70" s="32">
        <v>180.79</v>
      </c>
      <c r="D70" s="38">
        <v>70.51831</v>
      </c>
      <c r="E70" s="38">
        <v>70.51831</v>
      </c>
      <c r="F70" s="54">
        <f t="shared" si="1"/>
        <v>100</v>
      </c>
    </row>
    <row r="71" spans="1:6" ht="19.899999999999999" customHeight="1">
      <c r="A71" s="30" t="s">
        <v>283</v>
      </c>
      <c r="B71" s="30" t="s">
        <v>284</v>
      </c>
      <c r="C71" s="32">
        <v>125.11</v>
      </c>
      <c r="D71" s="38">
        <v>85.133437000000001</v>
      </c>
      <c r="E71" s="38">
        <v>85.133437000000001</v>
      </c>
      <c r="F71" s="54">
        <f t="shared" si="1"/>
        <v>100</v>
      </c>
    </row>
    <row r="72" spans="1:6" ht="19.899999999999999" customHeight="1">
      <c r="A72" s="29" t="s">
        <v>285</v>
      </c>
      <c r="B72" s="29" t="s">
        <v>286</v>
      </c>
      <c r="C72" s="31">
        <v>11.75</v>
      </c>
      <c r="D72" s="37">
        <v>7.3802000000000003</v>
      </c>
      <c r="E72" s="37">
        <v>7.3802000000000003</v>
      </c>
      <c r="F72" s="54">
        <f t="shared" si="1"/>
        <v>100</v>
      </c>
    </row>
    <row r="73" spans="1:6" ht="19.899999999999999" customHeight="1">
      <c r="A73" s="30" t="s">
        <v>287</v>
      </c>
      <c r="B73" s="30" t="s">
        <v>288</v>
      </c>
      <c r="C73" s="32">
        <v>11.75</v>
      </c>
      <c r="D73" s="38">
        <v>7.3802000000000003</v>
      </c>
      <c r="E73" s="38">
        <v>7.3802000000000003</v>
      </c>
      <c r="F73" s="54">
        <f t="shared" si="1"/>
        <v>100</v>
      </c>
    </row>
    <row r="74" spans="1:6" ht="19.899999999999999" customHeight="1">
      <c r="A74" s="29" t="s">
        <v>289</v>
      </c>
      <c r="B74" s="29" t="s">
        <v>290</v>
      </c>
      <c r="C74" s="31">
        <v>12</v>
      </c>
      <c r="D74" s="37">
        <v>8.01</v>
      </c>
      <c r="E74" s="37">
        <v>8.01</v>
      </c>
      <c r="F74" s="54">
        <f t="shared" si="1"/>
        <v>100</v>
      </c>
    </row>
    <row r="75" spans="1:6" ht="19.899999999999999" customHeight="1">
      <c r="A75" s="30" t="s">
        <v>291</v>
      </c>
      <c r="B75" s="30" t="s">
        <v>292</v>
      </c>
      <c r="C75" s="32">
        <v>12</v>
      </c>
      <c r="D75" s="38">
        <v>8.01</v>
      </c>
      <c r="E75" s="38">
        <v>8.01</v>
      </c>
      <c r="F75" s="54">
        <f t="shared" si="1"/>
        <v>100</v>
      </c>
    </row>
    <row r="76" spans="1:6" ht="19.899999999999999" customHeight="1">
      <c r="A76" s="29" t="s">
        <v>293</v>
      </c>
      <c r="B76" s="29" t="s">
        <v>294</v>
      </c>
      <c r="C76" s="31">
        <v>34</v>
      </c>
      <c r="D76" s="37">
        <v>15.8874</v>
      </c>
      <c r="E76" s="37">
        <v>15.8874</v>
      </c>
      <c r="F76" s="54">
        <f t="shared" si="1"/>
        <v>100</v>
      </c>
    </row>
    <row r="77" spans="1:6" ht="19.899999999999999" customHeight="1">
      <c r="A77" s="30" t="s">
        <v>295</v>
      </c>
      <c r="B77" s="30" t="s">
        <v>296</v>
      </c>
      <c r="C77" s="32">
        <v>34</v>
      </c>
      <c r="D77" s="38">
        <v>15.8874</v>
      </c>
      <c r="E77" s="38">
        <v>15.8874</v>
      </c>
      <c r="F77" s="54">
        <f t="shared" si="1"/>
        <v>100</v>
      </c>
    </row>
    <row r="78" spans="1:6" ht="19.899999999999999" customHeight="1">
      <c r="A78" s="29" t="s">
        <v>297</v>
      </c>
      <c r="B78" s="29" t="s">
        <v>298</v>
      </c>
      <c r="C78" s="31">
        <v>77.97</v>
      </c>
      <c r="D78" s="37">
        <v>40.601900000000001</v>
      </c>
      <c r="E78" s="37">
        <v>40.601900000000001</v>
      </c>
      <c r="F78" s="54">
        <f t="shared" si="1"/>
        <v>100</v>
      </c>
    </row>
    <row r="79" spans="1:6" ht="19.899999999999999" customHeight="1">
      <c r="A79" s="30" t="s">
        <v>299</v>
      </c>
      <c r="B79" s="30" t="s">
        <v>300</v>
      </c>
      <c r="C79" s="32">
        <v>28.5</v>
      </c>
      <c r="D79" s="38">
        <v>22.8294</v>
      </c>
      <c r="E79" s="38">
        <v>22.8294</v>
      </c>
      <c r="F79" s="54">
        <f t="shared" si="1"/>
        <v>100</v>
      </c>
    </row>
    <row r="80" spans="1:6" ht="19.899999999999999" customHeight="1">
      <c r="A80" s="30" t="s">
        <v>301</v>
      </c>
      <c r="B80" s="30" t="s">
        <v>302</v>
      </c>
      <c r="C80" s="32">
        <v>49.47</v>
      </c>
      <c r="D80" s="38">
        <v>17.772500000000001</v>
      </c>
      <c r="E80" s="38">
        <v>17.772500000000001</v>
      </c>
      <c r="F80" s="54">
        <f t="shared" si="1"/>
        <v>100</v>
      </c>
    </row>
    <row r="81" spans="1:6" ht="19.899999999999999" customHeight="1">
      <c r="A81" s="29" t="s">
        <v>303</v>
      </c>
      <c r="B81" s="29" t="s">
        <v>304</v>
      </c>
      <c r="C81" s="31">
        <v>1.97</v>
      </c>
      <c r="D81" s="37">
        <v>3.03</v>
      </c>
      <c r="E81" s="37">
        <v>3.03</v>
      </c>
      <c r="F81" s="54">
        <f t="shared" si="1"/>
        <v>100</v>
      </c>
    </row>
    <row r="82" spans="1:6" ht="19.899999999999999" customHeight="1">
      <c r="A82" s="30" t="s">
        <v>305</v>
      </c>
      <c r="B82" s="30" t="s">
        <v>457</v>
      </c>
      <c r="C82" s="32">
        <v>1.97</v>
      </c>
      <c r="D82" s="38">
        <v>3.03</v>
      </c>
      <c r="E82" s="38">
        <v>3.03</v>
      </c>
      <c r="F82" s="54">
        <f t="shared" si="1"/>
        <v>100</v>
      </c>
    </row>
    <row r="83" spans="1:6" ht="19.899999999999999" customHeight="1">
      <c r="A83" s="29" t="s">
        <v>307</v>
      </c>
      <c r="B83" s="29" t="s">
        <v>308</v>
      </c>
      <c r="C83" s="31">
        <v>912.5</v>
      </c>
      <c r="D83" s="37">
        <v>1420.174344</v>
      </c>
      <c r="E83" s="37">
        <v>1420.174344</v>
      </c>
      <c r="F83" s="54">
        <f t="shared" si="1"/>
        <v>100</v>
      </c>
    </row>
    <row r="84" spans="1:6" ht="19.899999999999999" customHeight="1">
      <c r="A84" s="30" t="s">
        <v>309</v>
      </c>
      <c r="B84" s="30" t="s">
        <v>308</v>
      </c>
      <c r="C84" s="32">
        <v>912.5</v>
      </c>
      <c r="D84" s="38">
        <v>1420.174344</v>
      </c>
      <c r="E84" s="38">
        <v>1420.174344</v>
      </c>
      <c r="F84" s="54">
        <f t="shared" si="1"/>
        <v>100</v>
      </c>
    </row>
    <row r="85" spans="1:6" ht="19.899999999999999" customHeight="1">
      <c r="A85" s="29" t="s">
        <v>310</v>
      </c>
      <c r="B85" s="29" t="s">
        <v>153</v>
      </c>
      <c r="C85" s="31">
        <v>713.05</v>
      </c>
      <c r="D85" s="37">
        <v>473.99813799999998</v>
      </c>
      <c r="E85" s="37">
        <v>473.99813799999998</v>
      </c>
      <c r="F85" s="54">
        <f t="shared" si="1"/>
        <v>100</v>
      </c>
    </row>
    <row r="86" spans="1:6" ht="19.899999999999999" customHeight="1">
      <c r="A86" s="29" t="s">
        <v>311</v>
      </c>
      <c r="B86" s="29" t="s">
        <v>312</v>
      </c>
      <c r="C86" s="31">
        <v>34.1</v>
      </c>
      <c r="D86" s="37">
        <v>31.542655</v>
      </c>
      <c r="E86" s="37">
        <v>31.542655</v>
      </c>
      <c r="F86" s="54">
        <f t="shared" si="1"/>
        <v>100</v>
      </c>
    </row>
    <row r="87" spans="1:6" ht="19.899999999999999" customHeight="1">
      <c r="A87" s="30" t="s">
        <v>313</v>
      </c>
      <c r="B87" s="30" t="s">
        <v>314</v>
      </c>
      <c r="C87" s="32">
        <v>34.1</v>
      </c>
      <c r="D87" s="38">
        <v>31.542655</v>
      </c>
      <c r="E87" s="38">
        <v>31.542655</v>
      </c>
      <c r="F87" s="54">
        <f t="shared" si="1"/>
        <v>100</v>
      </c>
    </row>
    <row r="88" spans="1:6" ht="19.899999999999999" customHeight="1">
      <c r="A88" s="29" t="s">
        <v>315</v>
      </c>
      <c r="B88" s="29" t="s">
        <v>316</v>
      </c>
      <c r="C88" s="31">
        <v>219</v>
      </c>
      <c r="D88" s="37">
        <v>84.871571000000003</v>
      </c>
      <c r="E88" s="37">
        <v>84.871571000000003</v>
      </c>
      <c r="F88" s="54">
        <f t="shared" si="1"/>
        <v>100</v>
      </c>
    </row>
    <row r="89" spans="1:6" ht="19.899999999999999" customHeight="1">
      <c r="A89" s="30" t="s">
        <v>458</v>
      </c>
      <c r="B89" s="30" t="s">
        <v>459</v>
      </c>
      <c r="C89" s="32">
        <v>6.5</v>
      </c>
      <c r="D89" s="38">
        <v>6.41</v>
      </c>
      <c r="E89" s="38">
        <v>6.41</v>
      </c>
      <c r="F89" s="54">
        <f t="shared" si="1"/>
        <v>100</v>
      </c>
    </row>
    <row r="90" spans="1:6" ht="19.899999999999999" customHeight="1">
      <c r="A90" s="30" t="s">
        <v>460</v>
      </c>
      <c r="B90" s="30" t="s">
        <v>461</v>
      </c>
      <c r="C90" s="32">
        <v>155</v>
      </c>
      <c r="D90" s="38">
        <v>37.089348000000001</v>
      </c>
      <c r="E90" s="38">
        <v>37.089348000000001</v>
      </c>
      <c r="F90" s="54">
        <f t="shared" si="1"/>
        <v>100</v>
      </c>
    </row>
    <row r="91" spans="1:6" ht="19.899999999999999" customHeight="1">
      <c r="A91" s="30" t="s">
        <v>317</v>
      </c>
      <c r="B91" s="30" t="s">
        <v>318</v>
      </c>
      <c r="C91" s="32">
        <v>57.5</v>
      </c>
      <c r="D91" s="38">
        <v>41.372222999999998</v>
      </c>
      <c r="E91" s="38">
        <v>41.372222999999998</v>
      </c>
      <c r="F91" s="54">
        <f t="shared" si="1"/>
        <v>100</v>
      </c>
    </row>
    <row r="92" spans="1:6" ht="19.899999999999999" customHeight="1">
      <c r="A92" s="29" t="s">
        <v>319</v>
      </c>
      <c r="B92" s="29" t="s">
        <v>320</v>
      </c>
      <c r="C92" s="31">
        <v>136.5</v>
      </c>
      <c r="D92" s="37">
        <v>7.1841999999999997</v>
      </c>
      <c r="E92" s="37">
        <v>7.1841999999999997</v>
      </c>
      <c r="F92" s="54">
        <f t="shared" si="1"/>
        <v>100</v>
      </c>
    </row>
    <row r="93" spans="1:6" ht="19.899999999999999" customHeight="1">
      <c r="A93" s="30" t="s">
        <v>321</v>
      </c>
      <c r="B93" s="30" t="s">
        <v>322</v>
      </c>
      <c r="C93" s="32">
        <v>136.5</v>
      </c>
      <c r="D93" s="38">
        <v>7.1841999999999997</v>
      </c>
      <c r="E93" s="38">
        <v>7.1841999999999997</v>
      </c>
      <c r="F93" s="54">
        <f t="shared" si="1"/>
        <v>100</v>
      </c>
    </row>
    <row r="94" spans="1:6" ht="19.899999999999999" customHeight="1">
      <c r="A94" s="29" t="s">
        <v>323</v>
      </c>
      <c r="B94" s="29" t="s">
        <v>324</v>
      </c>
      <c r="C94" s="31">
        <v>221.59</v>
      </c>
      <c r="D94" s="37">
        <v>181.34142800000001</v>
      </c>
      <c r="E94" s="37">
        <v>181.34142800000001</v>
      </c>
      <c r="F94" s="54">
        <f t="shared" si="1"/>
        <v>100</v>
      </c>
    </row>
    <row r="95" spans="1:6" ht="19.899999999999999" customHeight="1">
      <c r="A95" s="30" t="s">
        <v>325</v>
      </c>
      <c r="B95" s="30" t="s">
        <v>326</v>
      </c>
      <c r="C95" s="32">
        <v>85.3</v>
      </c>
      <c r="D95" s="38">
        <v>55.506836</v>
      </c>
      <c r="E95" s="38">
        <v>55.506836</v>
      </c>
      <c r="F95" s="54">
        <f t="shared" si="1"/>
        <v>100</v>
      </c>
    </row>
    <row r="96" spans="1:6" ht="19.899999999999999" customHeight="1">
      <c r="A96" s="30" t="s">
        <v>327</v>
      </c>
      <c r="B96" s="30" t="s">
        <v>328</v>
      </c>
      <c r="C96" s="32">
        <v>136.29</v>
      </c>
      <c r="D96" s="38">
        <v>125.83459199999999</v>
      </c>
      <c r="E96" s="38">
        <v>125.83459199999999</v>
      </c>
      <c r="F96" s="54">
        <f t="shared" si="1"/>
        <v>100</v>
      </c>
    </row>
    <row r="97" spans="1:6" ht="19.899999999999999" customHeight="1">
      <c r="A97" s="29" t="s">
        <v>329</v>
      </c>
      <c r="B97" s="29" t="s">
        <v>330</v>
      </c>
      <c r="C97" s="31">
        <v>96.37</v>
      </c>
      <c r="D97" s="37">
        <v>166.79188400000001</v>
      </c>
      <c r="E97" s="37">
        <v>166.79188400000001</v>
      </c>
      <c r="F97" s="54">
        <f t="shared" si="1"/>
        <v>100</v>
      </c>
    </row>
    <row r="98" spans="1:6" ht="19.899999999999999" customHeight="1">
      <c r="A98" s="30" t="s">
        <v>331</v>
      </c>
      <c r="B98" s="30" t="s">
        <v>332</v>
      </c>
      <c r="C98" s="32">
        <v>96.37</v>
      </c>
      <c r="D98" s="38">
        <v>163.81708400000002</v>
      </c>
      <c r="E98" s="38">
        <v>163.81708400000002</v>
      </c>
      <c r="F98" s="54">
        <f t="shared" si="1"/>
        <v>100</v>
      </c>
    </row>
    <row r="99" spans="1:6" ht="19.899999999999999" customHeight="1">
      <c r="A99" s="30" t="s">
        <v>462</v>
      </c>
      <c r="B99" s="30" t="s">
        <v>463</v>
      </c>
      <c r="C99" s="32">
        <v>0</v>
      </c>
      <c r="D99" s="38">
        <v>2.9748000000000001</v>
      </c>
      <c r="E99" s="38">
        <v>2.9748000000000001</v>
      </c>
      <c r="F99" s="54">
        <f t="shared" si="1"/>
        <v>100</v>
      </c>
    </row>
    <row r="100" spans="1:6" ht="19.899999999999999" customHeight="1">
      <c r="A100" s="29" t="s">
        <v>464</v>
      </c>
      <c r="B100" s="29" t="s">
        <v>465</v>
      </c>
      <c r="C100" s="31">
        <v>3.11</v>
      </c>
      <c r="D100" s="37">
        <v>2.2664</v>
      </c>
      <c r="E100" s="37">
        <v>2.2664</v>
      </c>
      <c r="F100" s="54">
        <f t="shared" si="1"/>
        <v>100</v>
      </c>
    </row>
    <row r="101" spans="1:6" ht="19.899999999999999" customHeight="1">
      <c r="A101" s="30" t="s">
        <v>466</v>
      </c>
      <c r="B101" s="30" t="s">
        <v>467</v>
      </c>
      <c r="C101" s="32">
        <v>3.11</v>
      </c>
      <c r="D101" s="38">
        <v>2.2664</v>
      </c>
      <c r="E101" s="38">
        <v>2.2664</v>
      </c>
      <c r="F101" s="54">
        <f t="shared" si="1"/>
        <v>100</v>
      </c>
    </row>
    <row r="102" spans="1:6" ht="19.899999999999999" customHeight="1">
      <c r="A102" s="29" t="s">
        <v>468</v>
      </c>
      <c r="B102" s="29" t="s">
        <v>469</v>
      </c>
      <c r="C102" s="31">
        <v>2.38</v>
      </c>
      <c r="D102" s="37">
        <v>0</v>
      </c>
      <c r="E102" s="37">
        <v>0</v>
      </c>
      <c r="F102" s="54"/>
    </row>
    <row r="103" spans="1:6" ht="19.899999999999999" customHeight="1">
      <c r="A103" s="30" t="s">
        <v>470</v>
      </c>
      <c r="B103" s="30" t="s">
        <v>469</v>
      </c>
      <c r="C103" s="32">
        <v>2.38</v>
      </c>
      <c r="D103" s="38">
        <v>0</v>
      </c>
      <c r="E103" s="38">
        <v>0</v>
      </c>
      <c r="F103" s="54"/>
    </row>
    <row r="104" spans="1:6" ht="19.899999999999999" customHeight="1">
      <c r="A104" s="29" t="s">
        <v>333</v>
      </c>
      <c r="B104" s="29" t="s">
        <v>154</v>
      </c>
      <c r="C104" s="31">
        <v>2722.63</v>
      </c>
      <c r="D104" s="37">
        <v>2634.8442949999999</v>
      </c>
      <c r="E104" s="37">
        <v>2634.8442949999999</v>
      </c>
      <c r="F104" s="54">
        <f t="shared" si="1"/>
        <v>100</v>
      </c>
    </row>
    <row r="105" spans="1:6" ht="19.899999999999999" customHeight="1">
      <c r="A105" s="29" t="s">
        <v>334</v>
      </c>
      <c r="B105" s="29" t="s">
        <v>335</v>
      </c>
      <c r="C105" s="31">
        <v>132.29</v>
      </c>
      <c r="D105" s="37">
        <v>139.706481</v>
      </c>
      <c r="E105" s="37">
        <v>139.706481</v>
      </c>
      <c r="F105" s="54">
        <f t="shared" si="1"/>
        <v>100</v>
      </c>
    </row>
    <row r="106" spans="1:6" ht="19.899999999999999" customHeight="1">
      <c r="A106" s="30" t="s">
        <v>336</v>
      </c>
      <c r="B106" s="30" t="s">
        <v>337</v>
      </c>
      <c r="C106" s="32">
        <v>132.29</v>
      </c>
      <c r="D106" s="38">
        <v>139.706481</v>
      </c>
      <c r="E106" s="38">
        <v>139.706481</v>
      </c>
      <c r="F106" s="54">
        <f t="shared" si="1"/>
        <v>100</v>
      </c>
    </row>
    <row r="107" spans="1:6" ht="19.899999999999999" customHeight="1">
      <c r="A107" s="29" t="s">
        <v>338</v>
      </c>
      <c r="B107" s="29" t="s">
        <v>339</v>
      </c>
      <c r="C107" s="31">
        <v>526.1</v>
      </c>
      <c r="D107" s="37">
        <v>386.893461</v>
      </c>
      <c r="E107" s="37">
        <v>386.893461</v>
      </c>
      <c r="F107" s="54">
        <f t="shared" si="1"/>
        <v>100</v>
      </c>
    </row>
    <row r="108" spans="1:6" ht="19.899999999999999" customHeight="1">
      <c r="A108" s="30" t="s">
        <v>340</v>
      </c>
      <c r="B108" s="30" t="s">
        <v>341</v>
      </c>
      <c r="C108" s="32">
        <v>526.1</v>
      </c>
      <c r="D108" s="38">
        <v>386.893461</v>
      </c>
      <c r="E108" s="38">
        <v>386.893461</v>
      </c>
      <c r="F108" s="54">
        <f t="shared" si="1"/>
        <v>100</v>
      </c>
    </row>
    <row r="109" spans="1:6" ht="19.899999999999999" customHeight="1">
      <c r="A109" s="29" t="s">
        <v>342</v>
      </c>
      <c r="B109" s="29" t="s">
        <v>343</v>
      </c>
      <c r="C109" s="31">
        <v>2021.74</v>
      </c>
      <c r="D109" s="37">
        <v>2108.244353</v>
      </c>
      <c r="E109" s="37">
        <v>2108.244353</v>
      </c>
      <c r="F109" s="54">
        <f t="shared" si="1"/>
        <v>100</v>
      </c>
    </row>
    <row r="110" spans="1:6" ht="19.899999999999999" customHeight="1">
      <c r="A110" s="30" t="s">
        <v>344</v>
      </c>
      <c r="B110" s="30" t="s">
        <v>345</v>
      </c>
      <c r="C110" s="32">
        <v>80</v>
      </c>
      <c r="D110" s="38">
        <v>145.96596</v>
      </c>
      <c r="E110" s="38">
        <v>145.96596</v>
      </c>
      <c r="F110" s="54">
        <f t="shared" si="1"/>
        <v>100</v>
      </c>
    </row>
    <row r="111" spans="1:6" ht="19.899999999999999" customHeight="1">
      <c r="A111" s="30" t="s">
        <v>346</v>
      </c>
      <c r="B111" s="30" t="s">
        <v>347</v>
      </c>
      <c r="C111" s="32">
        <v>1941.74</v>
      </c>
      <c r="D111" s="38">
        <v>1962.2783930000001</v>
      </c>
      <c r="E111" s="38">
        <v>1962.2783930000001</v>
      </c>
      <c r="F111" s="54">
        <f t="shared" si="1"/>
        <v>100</v>
      </c>
    </row>
    <row r="112" spans="1:6" ht="19.899999999999999" customHeight="1">
      <c r="A112" s="29" t="s">
        <v>471</v>
      </c>
      <c r="B112" s="29" t="s">
        <v>472</v>
      </c>
      <c r="C112" s="31">
        <v>42.5</v>
      </c>
      <c r="D112" s="37">
        <v>0</v>
      </c>
      <c r="E112" s="37">
        <v>0</v>
      </c>
      <c r="F112" s="54"/>
    </row>
    <row r="113" spans="1:6" ht="19.899999999999999" customHeight="1">
      <c r="A113" s="30" t="s">
        <v>473</v>
      </c>
      <c r="B113" s="30" t="s">
        <v>472</v>
      </c>
      <c r="C113" s="32">
        <v>42.5</v>
      </c>
      <c r="D113" s="38">
        <v>0</v>
      </c>
      <c r="E113" s="38">
        <v>0</v>
      </c>
      <c r="F113" s="54"/>
    </row>
    <row r="114" spans="1:6" ht="19.899999999999999" customHeight="1">
      <c r="A114" s="29" t="s">
        <v>348</v>
      </c>
      <c r="B114" s="29" t="s">
        <v>113</v>
      </c>
      <c r="C114" s="31">
        <v>2069.36</v>
      </c>
      <c r="D114" s="37">
        <v>1942.9123179999999</v>
      </c>
      <c r="E114" s="37">
        <v>1942.9123179999999</v>
      </c>
      <c r="F114" s="54">
        <f t="shared" si="1"/>
        <v>100</v>
      </c>
    </row>
    <row r="115" spans="1:6" ht="19.899999999999999" customHeight="1">
      <c r="A115" s="29" t="s">
        <v>349</v>
      </c>
      <c r="B115" s="29" t="s">
        <v>350</v>
      </c>
      <c r="C115" s="31">
        <v>930.47</v>
      </c>
      <c r="D115" s="37">
        <v>729.52036599999997</v>
      </c>
      <c r="E115" s="37">
        <v>729.52036599999997</v>
      </c>
      <c r="F115" s="54">
        <f t="shared" si="1"/>
        <v>100</v>
      </c>
    </row>
    <row r="116" spans="1:6" ht="19.899999999999999" customHeight="1">
      <c r="A116" s="30" t="s">
        <v>351</v>
      </c>
      <c r="B116" s="30" t="s">
        <v>43</v>
      </c>
      <c r="C116" s="32">
        <v>191.69</v>
      </c>
      <c r="D116" s="38">
        <v>158.981752</v>
      </c>
      <c r="E116" s="38">
        <v>158.981752</v>
      </c>
      <c r="F116" s="54">
        <f t="shared" si="1"/>
        <v>100</v>
      </c>
    </row>
    <row r="117" spans="1:6" ht="19.899999999999999" customHeight="1">
      <c r="A117" s="30" t="s">
        <v>352</v>
      </c>
      <c r="B117" s="30" t="s">
        <v>353</v>
      </c>
      <c r="C117" s="32">
        <v>150</v>
      </c>
      <c r="D117" s="38">
        <v>50.686999999999998</v>
      </c>
      <c r="E117" s="38">
        <v>50.686999999999998</v>
      </c>
      <c r="F117" s="54">
        <f t="shared" si="1"/>
        <v>100</v>
      </c>
    </row>
    <row r="118" spans="1:6" ht="19.899999999999999" customHeight="1">
      <c r="A118" s="30" t="s">
        <v>354</v>
      </c>
      <c r="B118" s="30" t="s">
        <v>355</v>
      </c>
      <c r="C118" s="32">
        <v>588.78</v>
      </c>
      <c r="D118" s="38">
        <v>519.85161399999993</v>
      </c>
      <c r="E118" s="38">
        <v>519.85161399999993</v>
      </c>
      <c r="F118" s="54">
        <f t="shared" si="1"/>
        <v>100</v>
      </c>
    </row>
    <row r="119" spans="1:6" ht="19.899999999999999" customHeight="1">
      <c r="A119" s="29" t="s">
        <v>356</v>
      </c>
      <c r="B119" s="29" t="s">
        <v>357</v>
      </c>
      <c r="C119" s="31">
        <v>847.89</v>
      </c>
      <c r="D119" s="37">
        <v>957.18621600000006</v>
      </c>
      <c r="E119" s="37">
        <v>957.18621600000006</v>
      </c>
      <c r="F119" s="54">
        <f t="shared" si="1"/>
        <v>100</v>
      </c>
    </row>
    <row r="120" spans="1:6" ht="19.899999999999999" customHeight="1">
      <c r="A120" s="30" t="s">
        <v>358</v>
      </c>
      <c r="B120" s="30" t="s">
        <v>359</v>
      </c>
      <c r="C120" s="32">
        <v>847.89</v>
      </c>
      <c r="D120" s="38">
        <v>957.18621600000006</v>
      </c>
      <c r="E120" s="38">
        <v>957.18621600000006</v>
      </c>
      <c r="F120" s="54">
        <f t="shared" si="1"/>
        <v>100</v>
      </c>
    </row>
    <row r="121" spans="1:6" ht="19.899999999999999" customHeight="1">
      <c r="A121" s="29" t="s">
        <v>360</v>
      </c>
      <c r="B121" s="29" t="s">
        <v>361</v>
      </c>
      <c r="C121" s="31">
        <v>291</v>
      </c>
      <c r="D121" s="37">
        <v>256.205736</v>
      </c>
      <c r="E121" s="37">
        <v>256.205736</v>
      </c>
      <c r="F121" s="54">
        <f t="shared" si="1"/>
        <v>100</v>
      </c>
    </row>
    <row r="122" spans="1:6" ht="19.899999999999999" customHeight="1">
      <c r="A122" s="30" t="s">
        <v>362</v>
      </c>
      <c r="B122" s="30" t="s">
        <v>361</v>
      </c>
      <c r="C122" s="32">
        <v>291</v>
      </c>
      <c r="D122" s="38">
        <v>256.205736</v>
      </c>
      <c r="E122" s="38">
        <v>256.205736</v>
      </c>
      <c r="F122" s="54">
        <f t="shared" si="1"/>
        <v>100</v>
      </c>
    </row>
    <row r="123" spans="1:6" ht="19.899999999999999" customHeight="1">
      <c r="A123" s="29" t="s">
        <v>363</v>
      </c>
      <c r="B123" s="29" t="s">
        <v>155</v>
      </c>
      <c r="C123" s="31">
        <v>4081.98</v>
      </c>
      <c r="D123" s="37">
        <v>7935.5068110000002</v>
      </c>
      <c r="E123" s="37">
        <v>7935.5068110000002</v>
      </c>
      <c r="F123" s="54">
        <f t="shared" si="1"/>
        <v>100</v>
      </c>
    </row>
    <row r="124" spans="1:6" ht="19.899999999999999" customHeight="1">
      <c r="A124" s="29" t="s">
        <v>364</v>
      </c>
      <c r="B124" s="29" t="s">
        <v>365</v>
      </c>
      <c r="C124" s="31">
        <v>1267.44</v>
      </c>
      <c r="D124" s="37">
        <v>2078.821308</v>
      </c>
      <c r="E124" s="37">
        <v>2078.821308</v>
      </c>
      <c r="F124" s="54">
        <f t="shared" si="1"/>
        <v>100</v>
      </c>
    </row>
    <row r="125" spans="1:6" ht="19.899999999999999" customHeight="1">
      <c r="A125" s="30" t="s">
        <v>366</v>
      </c>
      <c r="B125" s="30" t="s">
        <v>207</v>
      </c>
      <c r="C125" s="32">
        <v>229.43</v>
      </c>
      <c r="D125" s="38">
        <v>237.40588500000001</v>
      </c>
      <c r="E125" s="38">
        <v>237.40588500000001</v>
      </c>
      <c r="F125" s="54">
        <f t="shared" si="1"/>
        <v>100</v>
      </c>
    </row>
    <row r="126" spans="1:6" ht="19.899999999999999" customHeight="1">
      <c r="A126" s="30" t="s">
        <v>474</v>
      </c>
      <c r="B126" s="30" t="s">
        <v>475</v>
      </c>
      <c r="C126" s="32">
        <v>11.48</v>
      </c>
      <c r="D126" s="38">
        <v>11.481999999999999</v>
      </c>
      <c r="E126" s="38">
        <v>11.481999999999999</v>
      </c>
      <c r="F126" s="54">
        <f t="shared" si="1"/>
        <v>100</v>
      </c>
    </row>
    <row r="127" spans="1:6" ht="19.899999999999999" customHeight="1">
      <c r="A127" s="30" t="s">
        <v>476</v>
      </c>
      <c r="B127" s="30" t="s">
        <v>477</v>
      </c>
      <c r="C127" s="32">
        <v>0</v>
      </c>
      <c r="D127" s="38">
        <v>10.511975999999999</v>
      </c>
      <c r="E127" s="38">
        <v>10.511975999999999</v>
      </c>
      <c r="F127" s="54">
        <f t="shared" si="1"/>
        <v>100</v>
      </c>
    </row>
    <row r="128" spans="1:6" ht="19.899999999999999" customHeight="1">
      <c r="A128" s="30" t="s">
        <v>367</v>
      </c>
      <c r="B128" s="30" t="s">
        <v>368</v>
      </c>
      <c r="C128" s="32">
        <v>8.74</v>
      </c>
      <c r="D128" s="38">
        <v>758.59168499999998</v>
      </c>
      <c r="E128" s="38">
        <v>758.59168499999998</v>
      </c>
      <c r="F128" s="54">
        <f t="shared" si="1"/>
        <v>100</v>
      </c>
    </row>
    <row r="129" spans="1:6" ht="19.899999999999999" customHeight="1">
      <c r="A129" s="30" t="s">
        <v>369</v>
      </c>
      <c r="B129" s="30" t="s">
        <v>370</v>
      </c>
      <c r="C129" s="32">
        <v>0</v>
      </c>
      <c r="D129" s="38">
        <v>3.7450000000000001</v>
      </c>
      <c r="E129" s="38">
        <v>3.7450000000000001</v>
      </c>
      <c r="F129" s="54">
        <f t="shared" si="1"/>
        <v>100</v>
      </c>
    </row>
    <row r="130" spans="1:6" ht="19.899999999999999" customHeight="1">
      <c r="A130" s="30" t="s">
        <v>371</v>
      </c>
      <c r="B130" s="30" t="s">
        <v>478</v>
      </c>
      <c r="C130" s="32">
        <v>37.6</v>
      </c>
      <c r="D130" s="38">
        <v>31.797240999999996</v>
      </c>
      <c r="E130" s="38">
        <v>31.797240999999996</v>
      </c>
      <c r="F130" s="54">
        <f t="shared" si="1"/>
        <v>100</v>
      </c>
    </row>
    <row r="131" spans="1:6" ht="19.899999999999999" customHeight="1">
      <c r="A131" s="30" t="s">
        <v>373</v>
      </c>
      <c r="B131" s="30" t="s">
        <v>374</v>
      </c>
      <c r="C131" s="32">
        <v>22.5</v>
      </c>
      <c r="D131" s="38">
        <v>22.800429999999999</v>
      </c>
      <c r="E131" s="38">
        <v>22.800429999999999</v>
      </c>
      <c r="F131" s="54">
        <f t="shared" si="1"/>
        <v>100</v>
      </c>
    </row>
    <row r="132" spans="1:6" ht="19.899999999999999" customHeight="1">
      <c r="A132" s="30" t="s">
        <v>375</v>
      </c>
      <c r="B132" s="30" t="s">
        <v>479</v>
      </c>
      <c r="C132" s="32">
        <v>530.72</v>
      </c>
      <c r="D132" s="38">
        <v>577.65559000000007</v>
      </c>
      <c r="E132" s="38">
        <v>577.65559000000007</v>
      </c>
      <c r="F132" s="54">
        <f t="shared" si="1"/>
        <v>100</v>
      </c>
    </row>
    <row r="133" spans="1:6" ht="19.899999999999999" customHeight="1">
      <c r="A133" s="30" t="s">
        <v>377</v>
      </c>
      <c r="B133" s="30" t="s">
        <v>378</v>
      </c>
      <c r="C133" s="32">
        <v>426.97</v>
      </c>
      <c r="D133" s="38">
        <v>424.831501</v>
      </c>
      <c r="E133" s="38">
        <v>424.831501</v>
      </c>
      <c r="F133" s="54">
        <f t="shared" ref="F133:F176" si="2">E133/D133*100</f>
        <v>100</v>
      </c>
    </row>
    <row r="134" spans="1:6" ht="19.899999999999999" customHeight="1">
      <c r="A134" s="29" t="s">
        <v>379</v>
      </c>
      <c r="B134" s="29" t="s">
        <v>380</v>
      </c>
      <c r="C134" s="31">
        <v>284.94</v>
      </c>
      <c r="D134" s="37">
        <v>774.19462999999996</v>
      </c>
      <c r="E134" s="37">
        <v>774.19462999999996</v>
      </c>
      <c r="F134" s="54">
        <f t="shared" si="2"/>
        <v>100</v>
      </c>
    </row>
    <row r="135" spans="1:6" ht="19.899999999999999" customHeight="1">
      <c r="A135" s="30" t="s">
        <v>381</v>
      </c>
      <c r="B135" s="30" t="s">
        <v>382</v>
      </c>
      <c r="C135" s="32">
        <v>105.6</v>
      </c>
      <c r="D135" s="38">
        <v>70.359665000000007</v>
      </c>
      <c r="E135" s="38">
        <v>70.359665000000007</v>
      </c>
      <c r="F135" s="54">
        <f t="shared" si="2"/>
        <v>100</v>
      </c>
    </row>
    <row r="136" spans="1:6" ht="19.899999999999999" customHeight="1">
      <c r="A136" s="30" t="s">
        <v>383</v>
      </c>
      <c r="B136" s="30" t="s">
        <v>384</v>
      </c>
      <c r="C136" s="32">
        <v>179.34</v>
      </c>
      <c r="D136" s="38">
        <v>677.60314000000005</v>
      </c>
      <c r="E136" s="38">
        <v>677.60314000000005</v>
      </c>
      <c r="F136" s="54">
        <f t="shared" si="2"/>
        <v>100</v>
      </c>
    </row>
    <row r="137" spans="1:6" ht="19.899999999999999" customHeight="1">
      <c r="A137" s="30" t="s">
        <v>385</v>
      </c>
      <c r="B137" s="30" t="s">
        <v>386</v>
      </c>
      <c r="C137" s="32">
        <v>0</v>
      </c>
      <c r="D137" s="38">
        <v>26.231825000000001</v>
      </c>
      <c r="E137" s="38">
        <v>26.231825000000001</v>
      </c>
      <c r="F137" s="54">
        <f t="shared" si="2"/>
        <v>100</v>
      </c>
    </row>
    <row r="138" spans="1:6" ht="19.899999999999999" customHeight="1">
      <c r="A138" s="29" t="s">
        <v>387</v>
      </c>
      <c r="B138" s="29" t="s">
        <v>388</v>
      </c>
      <c r="C138" s="31">
        <v>644.83000000000004</v>
      </c>
      <c r="D138" s="37">
        <v>3152.1843549999999</v>
      </c>
      <c r="E138" s="37">
        <v>3152.1843549999999</v>
      </c>
      <c r="F138" s="54">
        <f t="shared" si="2"/>
        <v>100</v>
      </c>
    </row>
    <row r="139" spans="1:6" ht="19.899999999999999" customHeight="1">
      <c r="A139" s="30" t="s">
        <v>389</v>
      </c>
      <c r="B139" s="30" t="s">
        <v>390</v>
      </c>
      <c r="C139" s="32">
        <v>210.79</v>
      </c>
      <c r="D139" s="38">
        <v>146.35432</v>
      </c>
      <c r="E139" s="38">
        <v>146.35432</v>
      </c>
      <c r="F139" s="54">
        <f t="shared" si="2"/>
        <v>100</v>
      </c>
    </row>
    <row r="140" spans="1:6" ht="19.899999999999999" customHeight="1">
      <c r="A140" s="30" t="s">
        <v>391</v>
      </c>
      <c r="B140" s="30" t="s">
        <v>392</v>
      </c>
      <c r="C140" s="32">
        <v>434.04</v>
      </c>
      <c r="D140" s="38">
        <v>3005.830035</v>
      </c>
      <c r="E140" s="38">
        <v>3005.830035</v>
      </c>
      <c r="F140" s="54">
        <f t="shared" si="2"/>
        <v>100</v>
      </c>
    </row>
    <row r="141" spans="1:6" ht="19.899999999999999" customHeight="1">
      <c r="A141" s="29" t="s">
        <v>395</v>
      </c>
      <c r="B141" s="29" t="s">
        <v>396</v>
      </c>
      <c r="C141" s="31">
        <v>262</v>
      </c>
      <c r="D141" s="37">
        <v>287.88639000000001</v>
      </c>
      <c r="E141" s="37">
        <v>287.88639000000001</v>
      </c>
      <c r="F141" s="54">
        <f t="shared" si="2"/>
        <v>100</v>
      </c>
    </row>
    <row r="142" spans="1:6" ht="19.899999999999999" customHeight="1">
      <c r="A142" s="30" t="s">
        <v>397</v>
      </c>
      <c r="B142" s="30" t="s">
        <v>398</v>
      </c>
      <c r="C142" s="32">
        <v>30</v>
      </c>
      <c r="D142" s="38">
        <v>34.618990000000004</v>
      </c>
      <c r="E142" s="38">
        <v>34.618990000000004</v>
      </c>
      <c r="F142" s="54">
        <f t="shared" si="2"/>
        <v>100</v>
      </c>
    </row>
    <row r="143" spans="1:6" ht="19.899999999999999" customHeight="1">
      <c r="A143" s="30" t="s">
        <v>399</v>
      </c>
      <c r="B143" s="30" t="s">
        <v>400</v>
      </c>
      <c r="C143" s="32">
        <v>222</v>
      </c>
      <c r="D143" s="38">
        <v>229.99639999999999</v>
      </c>
      <c r="E143" s="38">
        <v>229.99639999999999</v>
      </c>
      <c r="F143" s="54">
        <f t="shared" si="2"/>
        <v>100</v>
      </c>
    </row>
    <row r="144" spans="1:6" ht="19.899999999999999" customHeight="1">
      <c r="A144" s="30" t="s">
        <v>480</v>
      </c>
      <c r="B144" s="30" t="s">
        <v>481</v>
      </c>
      <c r="C144" s="32">
        <v>10</v>
      </c>
      <c r="D144" s="38">
        <v>23.271000000000001</v>
      </c>
      <c r="E144" s="38">
        <v>23.271000000000001</v>
      </c>
      <c r="F144" s="54">
        <f t="shared" si="2"/>
        <v>100</v>
      </c>
    </row>
    <row r="145" spans="1:6" ht="19.899999999999999" customHeight="1">
      <c r="A145" s="29" t="s">
        <v>482</v>
      </c>
      <c r="B145" s="29" t="s">
        <v>483</v>
      </c>
      <c r="C145" s="31">
        <v>2.5</v>
      </c>
      <c r="D145" s="37">
        <v>2.0224530000000001</v>
      </c>
      <c r="E145" s="37">
        <v>2.0224530000000001</v>
      </c>
      <c r="F145" s="54">
        <f t="shared" si="2"/>
        <v>100</v>
      </c>
    </row>
    <row r="146" spans="1:6" ht="19.899999999999999" customHeight="1">
      <c r="A146" s="30" t="s">
        <v>484</v>
      </c>
      <c r="B146" s="30" t="s">
        <v>485</v>
      </c>
      <c r="C146" s="32">
        <v>2.5</v>
      </c>
      <c r="D146" s="38">
        <v>2.0224530000000001</v>
      </c>
      <c r="E146" s="38">
        <v>2.0224530000000001</v>
      </c>
      <c r="F146" s="54">
        <f t="shared" si="2"/>
        <v>100</v>
      </c>
    </row>
    <row r="147" spans="1:6" ht="19.899999999999999" customHeight="1">
      <c r="A147" s="29" t="s">
        <v>486</v>
      </c>
      <c r="B147" s="29" t="s">
        <v>487</v>
      </c>
      <c r="C147" s="31">
        <v>1620.27</v>
      </c>
      <c r="D147" s="37">
        <v>1640.3976749999999</v>
      </c>
      <c r="E147" s="37">
        <v>1640.3976749999999</v>
      </c>
      <c r="F147" s="54">
        <f t="shared" si="2"/>
        <v>100</v>
      </c>
    </row>
    <row r="148" spans="1:6" ht="19.899999999999999" customHeight="1">
      <c r="A148" s="30" t="s">
        <v>488</v>
      </c>
      <c r="B148" s="30" t="s">
        <v>487</v>
      </c>
      <c r="C148" s="32">
        <v>1620.27</v>
      </c>
      <c r="D148" s="38">
        <v>1640.3976749999999</v>
      </c>
      <c r="E148" s="38">
        <v>1640.3976749999999</v>
      </c>
      <c r="F148" s="54">
        <f t="shared" si="2"/>
        <v>100</v>
      </c>
    </row>
    <row r="149" spans="1:6" ht="19.899999999999999" customHeight="1">
      <c r="A149" s="29" t="s">
        <v>401</v>
      </c>
      <c r="B149" s="29" t="s">
        <v>156</v>
      </c>
      <c r="C149" s="31">
        <v>0</v>
      </c>
      <c r="D149" s="37">
        <v>0</v>
      </c>
      <c r="E149" s="37">
        <v>0</v>
      </c>
      <c r="F149" s="54"/>
    </row>
    <row r="150" spans="1:6" ht="19.899999999999999" customHeight="1">
      <c r="A150" s="29" t="s">
        <v>402</v>
      </c>
      <c r="B150" s="29" t="s">
        <v>403</v>
      </c>
      <c r="C150" s="31">
        <v>0</v>
      </c>
      <c r="D150" s="37">
        <v>0</v>
      </c>
      <c r="E150" s="37">
        <v>0</v>
      </c>
      <c r="F150" s="54"/>
    </row>
    <row r="151" spans="1:6" ht="19.899999999999999" customHeight="1">
      <c r="A151" s="30" t="s">
        <v>404</v>
      </c>
      <c r="B151" s="30" t="s">
        <v>405</v>
      </c>
      <c r="C151" s="32">
        <v>0</v>
      </c>
      <c r="D151" s="38">
        <v>0</v>
      </c>
      <c r="E151" s="38">
        <v>0</v>
      </c>
      <c r="F151" s="54"/>
    </row>
    <row r="152" spans="1:6" ht="19.899999999999999" customHeight="1">
      <c r="A152" s="29" t="s">
        <v>406</v>
      </c>
      <c r="B152" s="29" t="s">
        <v>407</v>
      </c>
      <c r="C152" s="31">
        <v>1800</v>
      </c>
      <c r="D152" s="37">
        <v>1724.4</v>
      </c>
      <c r="E152" s="37">
        <v>1724.4</v>
      </c>
      <c r="F152" s="54">
        <f t="shared" si="2"/>
        <v>100</v>
      </c>
    </row>
    <row r="153" spans="1:6" ht="19.899999999999999" customHeight="1">
      <c r="A153" s="29" t="s">
        <v>408</v>
      </c>
      <c r="B153" s="29" t="s">
        <v>409</v>
      </c>
      <c r="C153" s="31">
        <v>1800</v>
      </c>
      <c r="D153" s="37">
        <v>1724.4</v>
      </c>
      <c r="E153" s="37">
        <v>1724.4</v>
      </c>
      <c r="F153" s="54">
        <f t="shared" si="2"/>
        <v>100</v>
      </c>
    </row>
    <row r="154" spans="1:6" ht="19.899999999999999" customHeight="1">
      <c r="A154" s="30" t="s">
        <v>410</v>
      </c>
      <c r="B154" s="30" t="s">
        <v>411</v>
      </c>
      <c r="C154" s="32">
        <v>1800</v>
      </c>
      <c r="D154" s="38">
        <v>1724.4</v>
      </c>
      <c r="E154" s="38">
        <v>1724.4</v>
      </c>
      <c r="F154" s="54">
        <f t="shared" si="2"/>
        <v>100</v>
      </c>
    </row>
    <row r="155" spans="1:6" ht="19.899999999999999" customHeight="1">
      <c r="A155" s="29" t="s">
        <v>489</v>
      </c>
      <c r="B155" s="29" t="s">
        <v>157</v>
      </c>
      <c r="C155" s="31">
        <v>0</v>
      </c>
      <c r="D155" s="37">
        <v>0.5</v>
      </c>
      <c r="E155" s="37">
        <v>0.5</v>
      </c>
      <c r="F155" s="54">
        <f t="shared" si="2"/>
        <v>100</v>
      </c>
    </row>
    <row r="156" spans="1:6" ht="19.899999999999999" customHeight="1">
      <c r="A156" s="29" t="s">
        <v>490</v>
      </c>
      <c r="B156" s="29" t="s">
        <v>491</v>
      </c>
      <c r="C156" s="31">
        <v>0</v>
      </c>
      <c r="D156" s="37">
        <v>0.5</v>
      </c>
      <c r="E156" s="37">
        <v>0.5</v>
      </c>
      <c r="F156" s="54">
        <f t="shared" si="2"/>
        <v>100</v>
      </c>
    </row>
    <row r="157" spans="1:6" ht="19.899999999999999" customHeight="1">
      <c r="A157" s="30" t="s">
        <v>492</v>
      </c>
      <c r="B157" s="30" t="s">
        <v>491</v>
      </c>
      <c r="C157" s="32">
        <v>0</v>
      </c>
      <c r="D157" s="38">
        <v>0.5</v>
      </c>
      <c r="E157" s="38">
        <v>0.5</v>
      </c>
      <c r="F157" s="54">
        <f t="shared" si="2"/>
        <v>100</v>
      </c>
    </row>
    <row r="158" spans="1:6" ht="19.899999999999999" customHeight="1">
      <c r="A158" s="29" t="s">
        <v>412</v>
      </c>
      <c r="B158" s="29" t="s">
        <v>158</v>
      </c>
      <c r="C158" s="31">
        <v>507.33</v>
      </c>
      <c r="D158" s="37">
        <v>470.13040000000001</v>
      </c>
      <c r="E158" s="37">
        <v>470.13040000000001</v>
      </c>
      <c r="F158" s="54">
        <f t="shared" si="2"/>
        <v>100</v>
      </c>
    </row>
    <row r="159" spans="1:6" ht="19.899999999999999" customHeight="1">
      <c r="A159" s="29" t="s">
        <v>413</v>
      </c>
      <c r="B159" s="29" t="s">
        <v>414</v>
      </c>
      <c r="C159" s="31">
        <v>507.33</v>
      </c>
      <c r="D159" s="37">
        <v>470.13040000000001</v>
      </c>
      <c r="E159" s="37">
        <v>470.13040000000001</v>
      </c>
      <c r="F159" s="54">
        <f t="shared" si="2"/>
        <v>100</v>
      </c>
    </row>
    <row r="160" spans="1:6" ht="19.899999999999999" customHeight="1">
      <c r="A160" s="30" t="s">
        <v>415</v>
      </c>
      <c r="B160" s="30" t="s">
        <v>416</v>
      </c>
      <c r="C160" s="32">
        <v>294.01</v>
      </c>
      <c r="D160" s="38">
        <v>271.2704</v>
      </c>
      <c r="E160" s="38">
        <v>271.2704</v>
      </c>
      <c r="F160" s="54">
        <f t="shared" si="2"/>
        <v>100</v>
      </c>
    </row>
    <row r="161" spans="1:6" ht="19.899999999999999" customHeight="1">
      <c r="A161" s="30" t="s">
        <v>417</v>
      </c>
      <c r="B161" s="30" t="s">
        <v>418</v>
      </c>
      <c r="C161" s="32">
        <v>213.32</v>
      </c>
      <c r="D161" s="38">
        <v>198.86</v>
      </c>
      <c r="E161" s="38">
        <v>198.86</v>
      </c>
      <c r="F161" s="54">
        <f t="shared" si="2"/>
        <v>100</v>
      </c>
    </row>
    <row r="162" spans="1:6" ht="19.899999999999999" customHeight="1">
      <c r="A162" s="29" t="s">
        <v>419</v>
      </c>
      <c r="B162" s="29" t="s">
        <v>159</v>
      </c>
      <c r="C162" s="31">
        <v>0</v>
      </c>
      <c r="D162" s="37">
        <v>52.857277000000003</v>
      </c>
      <c r="E162" s="37">
        <v>52.857277000000003</v>
      </c>
      <c r="F162" s="54">
        <f t="shared" si="2"/>
        <v>100</v>
      </c>
    </row>
    <row r="163" spans="1:6" ht="19.899999999999999" customHeight="1">
      <c r="A163" s="29" t="s">
        <v>420</v>
      </c>
      <c r="B163" s="29" t="s">
        <v>421</v>
      </c>
      <c r="C163" s="31">
        <v>0</v>
      </c>
      <c r="D163" s="37">
        <v>52.857277000000003</v>
      </c>
      <c r="E163" s="37">
        <v>52.857277000000003</v>
      </c>
      <c r="F163" s="54">
        <f t="shared" si="2"/>
        <v>100</v>
      </c>
    </row>
    <row r="164" spans="1:6" ht="19.5" customHeight="1">
      <c r="A164" s="30" t="s">
        <v>422</v>
      </c>
      <c r="B164" s="30" t="s">
        <v>423</v>
      </c>
      <c r="C164" s="32">
        <v>0</v>
      </c>
      <c r="D164" s="38">
        <v>52.857277000000003</v>
      </c>
      <c r="E164" s="38">
        <v>52.857277000000003</v>
      </c>
      <c r="F164" s="54">
        <f t="shared" si="2"/>
        <v>100</v>
      </c>
    </row>
    <row r="165" spans="1:6" ht="19.5" customHeight="1">
      <c r="A165" s="33" t="s">
        <v>493</v>
      </c>
      <c r="B165" s="33" t="s">
        <v>494</v>
      </c>
      <c r="C165" s="35">
        <v>463</v>
      </c>
      <c r="D165" s="37">
        <v>0</v>
      </c>
      <c r="E165" s="37">
        <v>0</v>
      </c>
      <c r="F165" s="54"/>
    </row>
    <row r="166" spans="1:6" ht="19.5" customHeight="1">
      <c r="A166" s="33" t="s">
        <v>493</v>
      </c>
      <c r="B166" s="33" t="s">
        <v>494</v>
      </c>
      <c r="C166" s="35">
        <v>463</v>
      </c>
      <c r="D166" s="37">
        <v>0</v>
      </c>
      <c r="E166" s="37">
        <v>0</v>
      </c>
      <c r="F166" s="54"/>
    </row>
    <row r="167" spans="1:6" ht="19.5" customHeight="1">
      <c r="A167" s="34" t="s">
        <v>493</v>
      </c>
      <c r="B167" s="34" t="s">
        <v>494</v>
      </c>
      <c r="C167" s="36">
        <v>463</v>
      </c>
      <c r="D167" s="38">
        <v>0</v>
      </c>
      <c r="E167" s="38">
        <v>0</v>
      </c>
      <c r="F167" s="54"/>
    </row>
    <row r="168" spans="1:6" ht="19.5" customHeight="1">
      <c r="A168" s="30"/>
      <c r="B168" s="30"/>
      <c r="C168" s="32"/>
      <c r="D168" s="7"/>
      <c r="E168" s="7"/>
      <c r="F168" s="54"/>
    </row>
    <row r="169" spans="1:6" ht="19.5" customHeight="1">
      <c r="A169" s="30"/>
      <c r="B169" s="30"/>
      <c r="C169" s="32"/>
      <c r="D169" s="7"/>
      <c r="E169" s="7"/>
      <c r="F169" s="54"/>
    </row>
    <row r="170" spans="1:6" ht="19.5" customHeight="1">
      <c r="A170" s="30"/>
      <c r="B170" s="30"/>
      <c r="C170" s="6"/>
      <c r="D170" s="7"/>
      <c r="E170" s="7"/>
      <c r="F170" s="54"/>
    </row>
    <row r="171" spans="1:6" ht="19.899999999999999" customHeight="1">
      <c r="A171" s="10"/>
      <c r="B171" s="11" t="s">
        <v>45</v>
      </c>
      <c r="C171" s="40">
        <v>20790.55</v>
      </c>
      <c r="D171" s="39">
        <v>23896.449318999999</v>
      </c>
      <c r="E171" s="39">
        <v>23896.449318999999</v>
      </c>
      <c r="F171" s="54">
        <f t="shared" si="2"/>
        <v>100</v>
      </c>
    </row>
    <row r="172" spans="1:6" ht="19.899999999999999" customHeight="1">
      <c r="A172" s="10"/>
      <c r="B172" s="11" t="s">
        <v>46</v>
      </c>
      <c r="C172" s="6"/>
      <c r="D172" s="6"/>
      <c r="E172" s="6"/>
      <c r="F172" s="54"/>
    </row>
    <row r="173" spans="1:6" ht="19.899999999999999" customHeight="1">
      <c r="A173" s="10"/>
      <c r="B173" s="11" t="s">
        <v>47</v>
      </c>
      <c r="C173" s="6"/>
      <c r="D173" s="6"/>
      <c r="E173" s="6"/>
      <c r="F173" s="54"/>
    </row>
    <row r="174" spans="1:6" ht="19.899999999999999" customHeight="1">
      <c r="A174" s="10"/>
      <c r="B174" s="11" t="s">
        <v>48</v>
      </c>
      <c r="C174" s="6"/>
      <c r="D174" s="6"/>
      <c r="E174" s="6"/>
      <c r="F174" s="54"/>
    </row>
    <row r="175" spans="1:6" ht="19.899999999999999" customHeight="1">
      <c r="A175" s="10"/>
      <c r="B175" s="11" t="s">
        <v>49</v>
      </c>
      <c r="C175" s="43"/>
      <c r="D175" s="43">
        <v>1609.82</v>
      </c>
      <c r="E175" s="43">
        <v>1609.82</v>
      </c>
      <c r="F175" s="54">
        <f t="shared" si="2"/>
        <v>100</v>
      </c>
    </row>
    <row r="176" spans="1:6" ht="19.899999999999999" customHeight="1">
      <c r="A176" s="10"/>
      <c r="B176" s="11" t="s">
        <v>36</v>
      </c>
      <c r="C176" s="43">
        <f>C171</f>
        <v>20790.55</v>
      </c>
      <c r="D176" s="43">
        <f>D171+D175</f>
        <v>25506.269318999999</v>
      </c>
      <c r="E176" s="43">
        <f>E171+E175</f>
        <v>25506.269318999999</v>
      </c>
      <c r="F176" s="54">
        <f t="shared" si="2"/>
        <v>100</v>
      </c>
    </row>
  </sheetData>
  <mergeCells count="1">
    <mergeCell ref="A1:F1"/>
  </mergeCells>
  <phoneticPr fontId="11" type="noConversion"/>
  <pageMargins left="0.47" right="0.28000000000000003" top="0.27559055118110237" bottom="0.27559055118110237" header="0" footer="0"/>
  <pageSetup paperSize="9" orientation="portrait" r:id="rId1"/>
</worksheet>
</file>

<file path=xl/worksheets/sheet4.xml><?xml version="1.0" encoding="utf-8"?>
<worksheet xmlns="http://schemas.openxmlformats.org/spreadsheetml/2006/main" xmlns:r="http://schemas.openxmlformats.org/officeDocument/2006/relationships">
  <dimension ref="A1:F31"/>
  <sheetViews>
    <sheetView workbookViewId="0">
      <selection sqref="A1:F1"/>
    </sheetView>
  </sheetViews>
  <sheetFormatPr defaultColWidth="10" defaultRowHeight="13.5"/>
  <cols>
    <col min="1" max="1" width="20.75" customWidth="1"/>
    <col min="2" max="2" width="12.125" customWidth="1"/>
    <col min="3" max="3" width="13.75" customWidth="1"/>
    <col min="4" max="4" width="11.875" customWidth="1"/>
    <col min="5" max="5" width="15.25" customWidth="1"/>
    <col min="6" max="6" width="64.625" customWidth="1"/>
    <col min="7" max="7" width="9.75" customWidth="1"/>
  </cols>
  <sheetData>
    <row r="1" spans="1:6" ht="36.950000000000003" customHeight="1">
      <c r="A1" s="87" t="s">
        <v>3</v>
      </c>
      <c r="B1" s="87"/>
      <c r="C1" s="87"/>
      <c r="D1" s="87"/>
      <c r="E1" s="87"/>
      <c r="F1" s="87"/>
    </row>
    <row r="2" spans="1:6" ht="19.899999999999999" customHeight="1">
      <c r="A2" s="2"/>
      <c r="B2" s="2"/>
      <c r="C2" s="2"/>
      <c r="D2" s="3"/>
      <c r="E2" s="3" t="s">
        <v>27</v>
      </c>
    </row>
    <row r="3" spans="1:6" ht="33.200000000000003" customHeight="1">
      <c r="A3" s="4" t="s">
        <v>38</v>
      </c>
      <c r="B3" s="4" t="s">
        <v>29</v>
      </c>
      <c r="C3" s="4" t="s">
        <v>30</v>
      </c>
      <c r="D3" s="4" t="s">
        <v>31</v>
      </c>
      <c r="E3" s="4" t="s">
        <v>32</v>
      </c>
      <c r="F3" s="4" t="s">
        <v>50</v>
      </c>
    </row>
    <row r="4" spans="1:6" ht="25.7" customHeight="1">
      <c r="A4" s="8" t="s">
        <v>51</v>
      </c>
      <c r="B4" s="43">
        <v>1911.09</v>
      </c>
      <c r="C4" s="43">
        <v>1677.32</v>
      </c>
      <c r="D4" s="43">
        <v>1677.32</v>
      </c>
      <c r="E4" s="54">
        <f>D4/C4*100</f>
        <v>100</v>
      </c>
      <c r="F4" s="14" t="s">
        <v>52</v>
      </c>
    </row>
    <row r="5" spans="1:6" ht="25.7" customHeight="1">
      <c r="A5" s="5" t="s">
        <v>53</v>
      </c>
      <c r="B5" s="43">
        <v>1328.79</v>
      </c>
      <c r="C5" s="43">
        <v>1171.96</v>
      </c>
      <c r="D5" s="43">
        <v>1171.96</v>
      </c>
      <c r="E5" s="54">
        <f t="shared" ref="E5:E30" si="0">D5/C5*100</f>
        <v>100</v>
      </c>
      <c r="F5" s="14" t="s">
        <v>54</v>
      </c>
    </row>
    <row r="6" spans="1:6" ht="25.7" customHeight="1">
      <c r="A6" s="5" t="s">
        <v>55</v>
      </c>
      <c r="B6" s="43">
        <v>288.39999999999998</v>
      </c>
      <c r="C6" s="43">
        <v>224.27</v>
      </c>
      <c r="D6" s="43">
        <v>224.27</v>
      </c>
      <c r="E6" s="54">
        <f t="shared" si="0"/>
        <v>100</v>
      </c>
      <c r="F6" s="14" t="s">
        <v>56</v>
      </c>
    </row>
    <row r="7" spans="1:6" ht="25.7" customHeight="1">
      <c r="A7" s="5" t="s">
        <v>57</v>
      </c>
      <c r="B7" s="43">
        <v>185.1</v>
      </c>
      <c r="C7" s="43">
        <v>170.88</v>
      </c>
      <c r="D7" s="43">
        <v>170.88</v>
      </c>
      <c r="E7" s="54">
        <f t="shared" si="0"/>
        <v>100</v>
      </c>
      <c r="F7" s="14" t="s">
        <v>58</v>
      </c>
    </row>
    <row r="8" spans="1:6" ht="25.7" customHeight="1">
      <c r="A8" s="5" t="s">
        <v>59</v>
      </c>
      <c r="B8" s="43">
        <v>108.8</v>
      </c>
      <c r="C8" s="43">
        <v>110.21</v>
      </c>
      <c r="D8" s="43">
        <v>110.21</v>
      </c>
      <c r="E8" s="54">
        <f t="shared" si="0"/>
        <v>100</v>
      </c>
      <c r="F8" s="14" t="s">
        <v>60</v>
      </c>
    </row>
    <row r="9" spans="1:6" ht="25.7" customHeight="1">
      <c r="A9" s="8" t="s">
        <v>61</v>
      </c>
      <c r="B9" s="43">
        <v>198.36</v>
      </c>
      <c r="C9" s="43">
        <v>169.86</v>
      </c>
      <c r="D9" s="43">
        <v>169.86</v>
      </c>
      <c r="E9" s="54">
        <f t="shared" si="0"/>
        <v>100</v>
      </c>
      <c r="F9" s="14" t="s">
        <v>62</v>
      </c>
    </row>
    <row r="10" spans="1:6" ht="25.7" customHeight="1">
      <c r="A10" s="5" t="s">
        <v>63</v>
      </c>
      <c r="B10" s="43">
        <v>36.06</v>
      </c>
      <c r="C10" s="43">
        <v>20.78</v>
      </c>
      <c r="D10" s="43">
        <v>20.78</v>
      </c>
      <c r="E10" s="54">
        <f t="shared" si="0"/>
        <v>100</v>
      </c>
      <c r="F10" s="14" t="s">
        <v>64</v>
      </c>
    </row>
    <row r="11" spans="1:6" ht="25.7" customHeight="1">
      <c r="A11" s="5" t="s">
        <v>65</v>
      </c>
      <c r="B11" s="43">
        <v>0</v>
      </c>
      <c r="C11" s="43">
        <v>0</v>
      </c>
      <c r="D11" s="43">
        <v>0</v>
      </c>
      <c r="E11" s="54"/>
      <c r="F11" s="14" t="s">
        <v>66</v>
      </c>
    </row>
    <row r="12" spans="1:6" ht="25.7" customHeight="1">
      <c r="A12" s="5" t="s">
        <v>67</v>
      </c>
      <c r="B12" s="43">
        <v>0.3</v>
      </c>
      <c r="C12" s="43">
        <v>0</v>
      </c>
      <c r="D12" s="43">
        <v>0</v>
      </c>
      <c r="E12" s="54"/>
      <c r="F12" s="14" t="s">
        <v>68</v>
      </c>
    </row>
    <row r="13" spans="1:6" ht="25.7" customHeight="1">
      <c r="A13" s="5" t="s">
        <v>69</v>
      </c>
      <c r="B13" s="43">
        <v>0</v>
      </c>
      <c r="C13" s="43">
        <v>0</v>
      </c>
      <c r="D13" s="43">
        <v>0</v>
      </c>
      <c r="E13" s="54"/>
      <c r="F13" s="14" t="s">
        <v>70</v>
      </c>
    </row>
    <row r="14" spans="1:6" ht="25.7" customHeight="1">
      <c r="A14" s="5" t="s">
        <v>71</v>
      </c>
      <c r="B14" s="44">
        <v>0</v>
      </c>
      <c r="C14" s="44">
        <v>0</v>
      </c>
      <c r="D14" s="44">
        <v>0</v>
      </c>
      <c r="E14" s="54"/>
      <c r="F14" s="14" t="s">
        <v>72</v>
      </c>
    </row>
    <row r="15" spans="1:6" ht="25.7" customHeight="1">
      <c r="A15" s="5" t="s">
        <v>73</v>
      </c>
      <c r="B15" s="44">
        <v>9</v>
      </c>
      <c r="C15" s="44">
        <v>5.76</v>
      </c>
      <c r="D15" s="44">
        <v>5.76</v>
      </c>
      <c r="E15" s="54">
        <f t="shared" si="0"/>
        <v>100</v>
      </c>
      <c r="F15" s="14" t="s">
        <v>74</v>
      </c>
    </row>
    <row r="16" spans="1:6" ht="25.7" customHeight="1">
      <c r="A16" s="5" t="s">
        <v>75</v>
      </c>
      <c r="B16" s="44">
        <v>0</v>
      </c>
      <c r="C16" s="44">
        <v>0</v>
      </c>
      <c r="D16" s="44">
        <v>0</v>
      </c>
      <c r="E16" s="54"/>
      <c r="F16" s="14" t="s">
        <v>76</v>
      </c>
    </row>
    <row r="17" spans="1:6" ht="25.7" customHeight="1">
      <c r="A17" s="5" t="s">
        <v>77</v>
      </c>
      <c r="B17" s="44">
        <v>8.2799999999999994</v>
      </c>
      <c r="C17" s="44">
        <v>6.99</v>
      </c>
      <c r="D17" s="44">
        <v>6.99</v>
      </c>
      <c r="E17" s="54">
        <f t="shared" si="0"/>
        <v>100</v>
      </c>
      <c r="F17" s="14" t="s">
        <v>78</v>
      </c>
    </row>
    <row r="18" spans="1:6" ht="25.7" customHeight="1">
      <c r="A18" s="5" t="s">
        <v>79</v>
      </c>
      <c r="B18" s="44">
        <v>25</v>
      </c>
      <c r="C18" s="44">
        <v>8.9499999999999993</v>
      </c>
      <c r="D18" s="44">
        <v>8.9499999999999993</v>
      </c>
      <c r="E18" s="54">
        <f t="shared" si="0"/>
        <v>100</v>
      </c>
      <c r="F18" s="14" t="s">
        <v>80</v>
      </c>
    </row>
    <row r="19" spans="1:6" ht="25.7" customHeight="1">
      <c r="A19" s="5" t="s">
        <v>81</v>
      </c>
      <c r="B19" s="44">
        <v>119.72</v>
      </c>
      <c r="C19" s="44">
        <v>127.38</v>
      </c>
      <c r="D19" s="44">
        <v>127.38</v>
      </c>
      <c r="E19" s="54">
        <f t="shared" si="0"/>
        <v>100</v>
      </c>
      <c r="F19" s="14" t="s">
        <v>82</v>
      </c>
    </row>
    <row r="20" spans="1:6" ht="25.7" customHeight="1">
      <c r="A20" s="8" t="s">
        <v>83</v>
      </c>
      <c r="B20" s="44">
        <v>0.5</v>
      </c>
      <c r="C20" s="44">
        <v>2.17</v>
      </c>
      <c r="D20" s="44">
        <v>2.17</v>
      </c>
      <c r="E20" s="54">
        <f t="shared" si="0"/>
        <v>100</v>
      </c>
      <c r="F20" s="14" t="s">
        <v>84</v>
      </c>
    </row>
    <row r="21" spans="1:6" ht="25.7" customHeight="1">
      <c r="A21" s="5" t="s">
        <v>85</v>
      </c>
      <c r="B21" s="44">
        <v>0.5</v>
      </c>
      <c r="C21" s="44">
        <v>2.17</v>
      </c>
      <c r="D21" s="44">
        <v>2.17</v>
      </c>
      <c r="E21" s="54">
        <f t="shared" si="0"/>
        <v>100</v>
      </c>
      <c r="F21" s="14" t="s">
        <v>86</v>
      </c>
    </row>
    <row r="22" spans="1:6" ht="25.7" customHeight="1">
      <c r="A22" s="5" t="s">
        <v>87</v>
      </c>
      <c r="B22" s="44">
        <v>0</v>
      </c>
      <c r="C22" s="44">
        <v>0</v>
      </c>
      <c r="D22" s="44">
        <v>0</v>
      </c>
      <c r="E22" s="54"/>
      <c r="F22" s="14" t="s">
        <v>88</v>
      </c>
    </row>
    <row r="23" spans="1:6" ht="25.7" customHeight="1">
      <c r="A23" s="8" t="s">
        <v>89</v>
      </c>
      <c r="B23" s="44">
        <f>B24+B25</f>
        <v>2257.73</v>
      </c>
      <c r="C23" s="44">
        <f>C24+C25</f>
        <v>2253.5</v>
      </c>
      <c r="D23" s="44">
        <f>D24+D25</f>
        <v>2253.5</v>
      </c>
      <c r="E23" s="54">
        <f t="shared" si="0"/>
        <v>100</v>
      </c>
      <c r="F23" s="14" t="s">
        <v>90</v>
      </c>
    </row>
    <row r="24" spans="1:6" ht="25.7" customHeight="1">
      <c r="A24" s="5" t="s">
        <v>91</v>
      </c>
      <c r="B24" s="44">
        <v>2122.02</v>
      </c>
      <c r="C24" s="44">
        <v>2116.83</v>
      </c>
      <c r="D24" s="44">
        <v>2116.83</v>
      </c>
      <c r="E24" s="54">
        <f t="shared" si="0"/>
        <v>100</v>
      </c>
      <c r="F24" s="14" t="s">
        <v>92</v>
      </c>
    </row>
    <row r="25" spans="1:6" ht="25.7" customHeight="1">
      <c r="A25" s="5" t="s">
        <v>93</v>
      </c>
      <c r="B25" s="44">
        <v>135.71</v>
      </c>
      <c r="C25" s="44">
        <v>136.66999999999999</v>
      </c>
      <c r="D25" s="44">
        <v>136.66999999999999</v>
      </c>
      <c r="E25" s="54">
        <f t="shared" si="0"/>
        <v>100</v>
      </c>
      <c r="F25" s="14" t="s">
        <v>94</v>
      </c>
    </row>
    <row r="26" spans="1:6" ht="25.7" customHeight="1">
      <c r="A26" s="8" t="s">
        <v>95</v>
      </c>
      <c r="B26" s="44">
        <v>0</v>
      </c>
      <c r="C26" s="44">
        <v>0</v>
      </c>
      <c r="D26" s="44">
        <v>0</v>
      </c>
      <c r="E26" s="54"/>
      <c r="F26" s="14" t="s">
        <v>96</v>
      </c>
    </row>
    <row r="27" spans="1:6" ht="25.7" customHeight="1">
      <c r="A27" s="5" t="s">
        <v>97</v>
      </c>
      <c r="B27" s="44">
        <v>0</v>
      </c>
      <c r="C27" s="44">
        <v>0</v>
      </c>
      <c r="D27" s="44">
        <v>0</v>
      </c>
      <c r="E27" s="54"/>
      <c r="F27" s="14" t="s">
        <v>98</v>
      </c>
    </row>
    <row r="28" spans="1:6" ht="25.7" customHeight="1">
      <c r="A28" s="8" t="s">
        <v>99</v>
      </c>
      <c r="B28" s="44">
        <v>38.99</v>
      </c>
      <c r="C28" s="44">
        <v>110.33</v>
      </c>
      <c r="D28" s="44">
        <v>110.33</v>
      </c>
      <c r="E28" s="54">
        <f t="shared" si="0"/>
        <v>100</v>
      </c>
      <c r="F28" s="14" t="s">
        <v>100</v>
      </c>
    </row>
    <row r="29" spans="1:6" ht="25.7" customHeight="1">
      <c r="A29" s="5" t="s">
        <v>101</v>
      </c>
      <c r="B29" s="44">
        <v>0</v>
      </c>
      <c r="C29" s="44">
        <v>0</v>
      </c>
      <c r="D29" s="44">
        <v>0</v>
      </c>
      <c r="E29" s="54"/>
      <c r="F29" s="14" t="s">
        <v>102</v>
      </c>
    </row>
    <row r="30" spans="1:6" ht="25.7" customHeight="1">
      <c r="A30" s="8" t="s">
        <v>103</v>
      </c>
      <c r="B30" s="44">
        <f>B4+B9+B20+B23+B26+B28</f>
        <v>4406.67</v>
      </c>
      <c r="C30" s="44">
        <f>C4+C9+C20+C23+C26+C28</f>
        <v>4213.18</v>
      </c>
      <c r="D30" s="44">
        <f>D4+D9+D20+D23+D26+D28</f>
        <v>4213.18</v>
      </c>
      <c r="E30" s="54">
        <f t="shared" si="0"/>
        <v>100</v>
      </c>
      <c r="F30" s="14"/>
    </row>
    <row r="31" spans="1:6" ht="31.35" customHeight="1">
      <c r="A31" s="88" t="s">
        <v>104</v>
      </c>
      <c r="B31" s="88"/>
      <c r="C31" s="88"/>
      <c r="D31" s="88"/>
      <c r="E31" s="88"/>
      <c r="F31" s="88"/>
    </row>
  </sheetData>
  <mergeCells count="2">
    <mergeCell ref="A31:F31"/>
    <mergeCell ref="A1:F1"/>
  </mergeCells>
  <phoneticPr fontId="11" type="noConversion"/>
  <pageMargins left="0.39370078740157483" right="0.23622047244094491" top="0.27559055118110237" bottom="0.27559055118110237" header="0" footer="0"/>
  <pageSetup paperSize="9" scale="70" orientation="portrait" r:id="rId1"/>
</worksheet>
</file>

<file path=xl/worksheets/sheet5.xml><?xml version="1.0" encoding="utf-8"?>
<worksheet xmlns="http://schemas.openxmlformats.org/spreadsheetml/2006/main" xmlns:r="http://schemas.openxmlformats.org/officeDocument/2006/relationships">
  <dimension ref="A1:E9"/>
  <sheetViews>
    <sheetView workbookViewId="0">
      <selection activeCell="E4" sqref="E4"/>
    </sheetView>
  </sheetViews>
  <sheetFormatPr defaultColWidth="10" defaultRowHeight="13.5"/>
  <cols>
    <col min="1" max="1" width="40.125" customWidth="1"/>
    <col min="2" max="5" width="19.5" customWidth="1"/>
    <col min="6" max="6" width="9.75" customWidth="1"/>
  </cols>
  <sheetData>
    <row r="1" spans="1:5" ht="36.950000000000003" customHeight="1">
      <c r="A1" s="87" t="s">
        <v>4</v>
      </c>
      <c r="B1" s="87"/>
      <c r="C1" s="87"/>
      <c r="D1" s="87"/>
      <c r="E1" s="87"/>
    </row>
    <row r="2" spans="1:5" ht="19.899999999999999" customHeight="1">
      <c r="A2" s="2"/>
      <c r="B2" s="2"/>
      <c r="C2" s="2"/>
      <c r="D2" s="3"/>
      <c r="E2" s="3" t="s">
        <v>27</v>
      </c>
    </row>
    <row r="3" spans="1:5" ht="33.200000000000003" customHeight="1">
      <c r="A3" s="4" t="s">
        <v>105</v>
      </c>
      <c r="B3" s="4" t="s">
        <v>29</v>
      </c>
      <c r="C3" s="4" t="s">
        <v>30</v>
      </c>
      <c r="D3" s="4" t="s">
        <v>31</v>
      </c>
      <c r="E3" s="4" t="s">
        <v>32</v>
      </c>
    </row>
    <row r="4" spans="1:5" ht="25.7" customHeight="1">
      <c r="A4" s="5" t="s">
        <v>106</v>
      </c>
      <c r="B4" s="6">
        <v>935.09</v>
      </c>
      <c r="C4" s="6">
        <v>3456.42</v>
      </c>
      <c r="D4" s="7">
        <v>3456.42</v>
      </c>
      <c r="E4" s="28">
        <f>D4/C4*100</f>
        <v>100</v>
      </c>
    </row>
    <row r="5" spans="1:5" ht="25.7" customHeight="1">
      <c r="A5" s="5" t="s">
        <v>107</v>
      </c>
      <c r="B5" s="6"/>
      <c r="C5" s="6"/>
      <c r="D5" s="7"/>
      <c r="E5" s="7"/>
    </row>
    <row r="6" spans="1:5" ht="25.7" customHeight="1">
      <c r="A6" s="5"/>
      <c r="B6" s="6"/>
      <c r="C6" s="6"/>
      <c r="D6" s="7"/>
      <c r="E6" s="7"/>
    </row>
    <row r="7" spans="1:5" ht="25.7" customHeight="1">
      <c r="A7" s="5"/>
      <c r="B7" s="6"/>
      <c r="C7" s="6"/>
      <c r="D7" s="7"/>
      <c r="E7" s="7"/>
    </row>
    <row r="8" spans="1:5" ht="25.7" customHeight="1">
      <c r="A8" s="5"/>
      <c r="B8" s="6"/>
      <c r="C8" s="6"/>
      <c r="D8" s="7"/>
      <c r="E8" s="7"/>
    </row>
    <row r="9" spans="1:5" ht="25.7" customHeight="1">
      <c r="A9" s="8" t="s">
        <v>108</v>
      </c>
      <c r="B9" s="6">
        <f>B4</f>
        <v>935.09</v>
      </c>
      <c r="C9" s="6">
        <f t="shared" ref="C9:E9" si="0">C4</f>
        <v>3456.42</v>
      </c>
      <c r="D9" s="6">
        <f t="shared" si="0"/>
        <v>3456.42</v>
      </c>
      <c r="E9" s="6">
        <f t="shared" si="0"/>
        <v>100</v>
      </c>
    </row>
  </sheetData>
  <mergeCells count="1">
    <mergeCell ref="A1:E1"/>
  </mergeCells>
  <phoneticPr fontId="11" type="noConversion"/>
  <pageMargins left="0.74803149606299213" right="0.74803149606299213" top="0.27559055118110237" bottom="0.27559055118110237" header="0" footer="0"/>
  <pageSetup paperSize="9" orientation="landscape" r:id="rId1"/>
</worksheet>
</file>

<file path=xl/worksheets/sheet6.xml><?xml version="1.0" encoding="utf-8"?>
<worksheet xmlns="http://schemas.openxmlformats.org/spreadsheetml/2006/main" xmlns:r="http://schemas.openxmlformats.org/officeDocument/2006/relationships">
  <dimension ref="A1:F18"/>
  <sheetViews>
    <sheetView topLeftCell="A2" workbookViewId="0">
      <selection activeCell="D14" sqref="D14"/>
    </sheetView>
  </sheetViews>
  <sheetFormatPr defaultColWidth="10" defaultRowHeight="13.5"/>
  <cols>
    <col min="1" max="1" width="12.375" customWidth="1"/>
    <col min="2" max="2" width="35.75" customWidth="1"/>
    <col min="3" max="3" width="15.875" customWidth="1"/>
    <col min="4" max="4" width="14.125" customWidth="1"/>
    <col min="5" max="5" width="14.875" customWidth="1"/>
    <col min="6" max="6" width="15" customWidth="1"/>
    <col min="7" max="7" width="9.75" customWidth="1"/>
  </cols>
  <sheetData>
    <row r="1" spans="1:6" ht="36.950000000000003" customHeight="1">
      <c r="A1" s="87" t="s">
        <v>5</v>
      </c>
      <c r="B1" s="87"/>
      <c r="C1" s="87"/>
      <c r="D1" s="87"/>
      <c r="E1" s="87"/>
      <c r="F1" s="87"/>
    </row>
    <row r="2" spans="1:6" ht="19.899999999999999" customHeight="1">
      <c r="A2" s="9"/>
      <c r="B2" s="9"/>
      <c r="C2" s="2"/>
      <c r="D2" s="3"/>
      <c r="F2" s="3" t="s">
        <v>27</v>
      </c>
    </row>
    <row r="3" spans="1:6" ht="33.200000000000003" customHeight="1">
      <c r="A3" s="4" t="s">
        <v>37</v>
      </c>
      <c r="B3" s="4" t="s">
        <v>109</v>
      </c>
      <c r="C3" s="4" t="s">
        <v>29</v>
      </c>
      <c r="D3" s="4" t="s">
        <v>30</v>
      </c>
      <c r="E3" s="4" t="s">
        <v>31</v>
      </c>
      <c r="F3" s="4" t="s">
        <v>32</v>
      </c>
    </row>
    <row r="4" spans="1:6" ht="19.899999999999999" customHeight="1">
      <c r="A4" s="10">
        <v>208</v>
      </c>
      <c r="B4" s="11" t="s">
        <v>110</v>
      </c>
      <c r="C4" s="6">
        <v>0</v>
      </c>
      <c r="D4" s="45">
        <v>2.58</v>
      </c>
      <c r="E4" s="45">
        <v>2.58</v>
      </c>
      <c r="F4" s="45">
        <f>E4/D4*100</f>
        <v>100</v>
      </c>
    </row>
    <row r="5" spans="1:6" ht="19.899999999999999" customHeight="1">
      <c r="A5" s="10">
        <v>20822</v>
      </c>
      <c r="B5" s="11" t="s">
        <v>111</v>
      </c>
      <c r="C5" s="6">
        <v>0</v>
      </c>
      <c r="D5" s="45">
        <v>2.58</v>
      </c>
      <c r="E5" s="45">
        <v>2.58</v>
      </c>
      <c r="F5" s="45">
        <f t="shared" ref="F5:F18" si="0">E5/D5*100</f>
        <v>100</v>
      </c>
    </row>
    <row r="6" spans="1:6" ht="19.899999999999999" customHeight="1">
      <c r="A6" s="12">
        <v>2082201</v>
      </c>
      <c r="B6" s="13" t="s">
        <v>112</v>
      </c>
      <c r="C6" s="6">
        <v>0</v>
      </c>
      <c r="D6" s="45">
        <v>2.58</v>
      </c>
      <c r="E6" s="45">
        <v>2.58</v>
      </c>
      <c r="F6" s="45">
        <f t="shared" si="0"/>
        <v>100</v>
      </c>
    </row>
    <row r="7" spans="1:6" ht="19.899999999999999" customHeight="1">
      <c r="A7" s="10">
        <v>212</v>
      </c>
      <c r="B7" s="11" t="s">
        <v>113</v>
      </c>
      <c r="C7" s="6">
        <f>C8</f>
        <v>922.29</v>
      </c>
      <c r="D7" s="45">
        <f>D8</f>
        <v>3441.84</v>
      </c>
      <c r="E7" s="45">
        <f>E8</f>
        <v>3441.84</v>
      </c>
      <c r="F7" s="45">
        <f t="shared" si="0"/>
        <v>100</v>
      </c>
    </row>
    <row r="8" spans="1:6" ht="19.899999999999999" customHeight="1">
      <c r="A8" s="10">
        <v>21208</v>
      </c>
      <c r="B8" s="11" t="s">
        <v>114</v>
      </c>
      <c r="C8" s="6">
        <f>C9+C10+C11</f>
        <v>922.29</v>
      </c>
      <c r="D8" s="45">
        <f>D9+D10+D11</f>
        <v>3441.84</v>
      </c>
      <c r="E8" s="45">
        <f>E9+E10+E11</f>
        <v>3441.84</v>
      </c>
      <c r="F8" s="45">
        <f t="shared" si="0"/>
        <v>100</v>
      </c>
    </row>
    <row r="9" spans="1:6" ht="19.899999999999999" customHeight="1">
      <c r="A9" s="12">
        <v>2120804</v>
      </c>
      <c r="B9" s="13" t="s">
        <v>115</v>
      </c>
      <c r="C9" s="6">
        <v>312.55</v>
      </c>
      <c r="D9" s="45">
        <v>2609.54</v>
      </c>
      <c r="E9" s="45">
        <v>2609.54</v>
      </c>
      <c r="F9" s="45">
        <f t="shared" si="0"/>
        <v>100</v>
      </c>
    </row>
    <row r="10" spans="1:6" ht="19.899999999999999" customHeight="1">
      <c r="A10" s="12">
        <v>2120815</v>
      </c>
      <c r="B10" s="7" t="s">
        <v>495</v>
      </c>
      <c r="C10" s="6">
        <v>600</v>
      </c>
      <c r="D10" s="45">
        <v>600</v>
      </c>
      <c r="E10" s="45">
        <v>600</v>
      </c>
      <c r="F10" s="45">
        <f t="shared" si="0"/>
        <v>100</v>
      </c>
    </row>
    <row r="11" spans="1:6" ht="19.899999999999999" customHeight="1">
      <c r="A11" s="12">
        <v>2120816</v>
      </c>
      <c r="B11" s="13" t="s">
        <v>116</v>
      </c>
      <c r="C11" s="6">
        <v>9.74</v>
      </c>
      <c r="D11" s="45">
        <v>232.3</v>
      </c>
      <c r="E11" s="45">
        <v>232.3</v>
      </c>
      <c r="F11" s="45">
        <f t="shared" si="0"/>
        <v>100</v>
      </c>
    </row>
    <row r="12" spans="1:6" ht="19.899999999999999" customHeight="1">
      <c r="A12" s="46">
        <v>229</v>
      </c>
      <c r="B12" s="47" t="s">
        <v>425</v>
      </c>
      <c r="C12" s="6">
        <v>12.8</v>
      </c>
      <c r="D12" s="45">
        <v>12</v>
      </c>
      <c r="E12" s="45">
        <v>12</v>
      </c>
      <c r="F12" s="45">
        <f t="shared" si="0"/>
        <v>100</v>
      </c>
    </row>
    <row r="13" spans="1:6" ht="19.899999999999999" customHeight="1">
      <c r="A13" s="46">
        <v>22960</v>
      </c>
      <c r="B13" s="47" t="s">
        <v>432</v>
      </c>
      <c r="C13" s="6">
        <v>12.8</v>
      </c>
      <c r="D13" s="45">
        <v>12</v>
      </c>
      <c r="E13" s="45">
        <v>12</v>
      </c>
      <c r="F13" s="45">
        <f t="shared" si="0"/>
        <v>100</v>
      </c>
    </row>
    <row r="14" spans="1:6" ht="19.899999999999999" customHeight="1">
      <c r="A14" s="12">
        <v>2296002</v>
      </c>
      <c r="B14" s="45" t="s">
        <v>434</v>
      </c>
      <c r="C14" s="6">
        <v>12.8</v>
      </c>
      <c r="D14" s="45">
        <v>12</v>
      </c>
      <c r="E14" s="45">
        <v>12</v>
      </c>
      <c r="F14" s="45">
        <f t="shared" si="0"/>
        <v>100</v>
      </c>
    </row>
    <row r="15" spans="1:6" ht="19.899999999999999" customHeight="1">
      <c r="A15" s="10"/>
      <c r="B15" s="13"/>
      <c r="C15" s="6"/>
      <c r="D15" s="6"/>
      <c r="E15" s="6"/>
      <c r="F15" s="45"/>
    </row>
    <row r="16" spans="1:6" ht="19.899999999999999" customHeight="1">
      <c r="A16" s="10"/>
      <c r="B16" s="11" t="s">
        <v>46</v>
      </c>
      <c r="C16" s="6"/>
      <c r="D16" s="6"/>
      <c r="E16" s="6"/>
      <c r="F16" s="45"/>
    </row>
    <row r="17" spans="1:6" ht="19.899999999999999" customHeight="1">
      <c r="A17" s="10"/>
      <c r="B17" s="11" t="s">
        <v>48</v>
      </c>
      <c r="C17" s="6"/>
      <c r="D17" s="6"/>
      <c r="E17" s="6"/>
      <c r="F17" s="45"/>
    </row>
    <row r="18" spans="1:6" ht="19.899999999999999" customHeight="1">
      <c r="A18" s="10"/>
      <c r="B18" s="11" t="s">
        <v>117</v>
      </c>
      <c r="C18" s="6">
        <f>C4+C7+C12</f>
        <v>935.08999999999992</v>
      </c>
      <c r="D18" s="6">
        <f>D4+D7+D12</f>
        <v>3456.42</v>
      </c>
      <c r="E18" s="6">
        <f>E4+E7+E12</f>
        <v>3456.42</v>
      </c>
      <c r="F18" s="45">
        <f t="shared" si="0"/>
        <v>100</v>
      </c>
    </row>
  </sheetData>
  <mergeCells count="1">
    <mergeCell ref="A1:F1"/>
  </mergeCells>
  <phoneticPr fontId="11" type="noConversion"/>
  <pageMargins left="0.74803149606299213" right="0.74803149606299213" top="0.27559055118110237" bottom="0.27559055118110237" header="0" footer="0"/>
  <pageSetup paperSize="9" orientation="landscape" r:id="rId1"/>
</worksheet>
</file>

<file path=xl/worksheets/sheet7.xml><?xml version="1.0" encoding="utf-8"?>
<worksheet xmlns="http://schemas.openxmlformats.org/spreadsheetml/2006/main" xmlns:r="http://schemas.openxmlformats.org/officeDocument/2006/relationships">
  <dimension ref="A1:E9"/>
  <sheetViews>
    <sheetView workbookViewId="0">
      <selection sqref="A1:E1"/>
    </sheetView>
  </sheetViews>
  <sheetFormatPr defaultColWidth="10" defaultRowHeight="13.5"/>
  <cols>
    <col min="1" max="1" width="40.125" customWidth="1"/>
    <col min="2" max="5" width="19.5" customWidth="1"/>
    <col min="6" max="6" width="9.75" customWidth="1"/>
  </cols>
  <sheetData>
    <row r="1" spans="1:5" ht="36.950000000000003" customHeight="1">
      <c r="A1" s="87" t="s">
        <v>6</v>
      </c>
      <c r="B1" s="87"/>
      <c r="C1" s="87"/>
      <c r="D1" s="87"/>
      <c r="E1" s="87"/>
    </row>
    <row r="2" spans="1:5" ht="19.899999999999999" customHeight="1">
      <c r="A2" s="2"/>
      <c r="B2" s="2"/>
      <c r="C2" s="2"/>
      <c r="D2" s="3"/>
      <c r="E2" s="3" t="s">
        <v>27</v>
      </c>
    </row>
    <row r="3" spans="1:5" ht="33.200000000000003" customHeight="1">
      <c r="A3" s="4" t="s">
        <v>118</v>
      </c>
      <c r="B3" s="4" t="s">
        <v>29</v>
      </c>
      <c r="C3" s="4" t="s">
        <v>30</v>
      </c>
      <c r="D3" s="4" t="s">
        <v>31</v>
      </c>
      <c r="E3" s="4" t="s">
        <v>119</v>
      </c>
    </row>
    <row r="4" spans="1:5" ht="25.7" customHeight="1">
      <c r="A4" s="8" t="s">
        <v>120</v>
      </c>
      <c r="B4" s="6"/>
      <c r="C4" s="6"/>
      <c r="D4" s="7"/>
      <c r="E4" s="7"/>
    </row>
    <row r="5" spans="1:5" ht="25.7" customHeight="1">
      <c r="A5" s="5" t="s">
        <v>121</v>
      </c>
      <c r="B5" s="6"/>
      <c r="C5" s="6"/>
      <c r="D5" s="7"/>
      <c r="E5" s="7"/>
    </row>
    <row r="6" spans="1:5" ht="25.7" customHeight="1">
      <c r="A6" s="5"/>
      <c r="B6" s="6"/>
      <c r="C6" s="6"/>
      <c r="D6" s="7"/>
      <c r="E6" s="7"/>
    </row>
    <row r="7" spans="1:5" ht="25.7" customHeight="1">
      <c r="A7" s="8" t="s">
        <v>122</v>
      </c>
      <c r="B7" s="6"/>
      <c r="C7" s="6"/>
      <c r="D7" s="7"/>
      <c r="E7" s="7"/>
    </row>
    <row r="8" spans="1:5" ht="25.7" customHeight="1">
      <c r="A8" s="8" t="s">
        <v>123</v>
      </c>
      <c r="B8" s="6"/>
      <c r="C8" s="6"/>
      <c r="D8" s="7"/>
      <c r="E8" s="7"/>
    </row>
    <row r="9" spans="1:5" ht="25.7" customHeight="1">
      <c r="A9" s="89" t="s">
        <v>124</v>
      </c>
      <c r="B9" s="89"/>
      <c r="C9" s="89"/>
      <c r="D9" s="89"/>
      <c r="E9" s="89"/>
    </row>
  </sheetData>
  <mergeCells count="2">
    <mergeCell ref="A1:E1"/>
    <mergeCell ref="A9:E9"/>
  </mergeCells>
  <phoneticPr fontId="11" type="noConversion"/>
  <pageMargins left="0.74803149606299213" right="0.74803149606299213" top="0.27559055118110237" bottom="0.27559055118110237" header="0" footer="0"/>
  <pageSetup paperSize="9" orientation="landscape" r:id="rId1"/>
</worksheet>
</file>

<file path=xl/worksheets/sheet8.xml><?xml version="1.0" encoding="utf-8"?>
<worksheet xmlns="http://schemas.openxmlformats.org/spreadsheetml/2006/main" xmlns:r="http://schemas.openxmlformats.org/officeDocument/2006/relationships">
  <dimension ref="A1:E12"/>
  <sheetViews>
    <sheetView workbookViewId="0">
      <selection sqref="A1:E1"/>
    </sheetView>
  </sheetViews>
  <sheetFormatPr defaultColWidth="10" defaultRowHeight="13.5"/>
  <cols>
    <col min="1" max="1" width="40.125" customWidth="1"/>
    <col min="2" max="5" width="19.5" customWidth="1"/>
    <col min="6" max="6" width="9.75" customWidth="1"/>
  </cols>
  <sheetData>
    <row r="1" spans="1:5" ht="36.950000000000003" customHeight="1">
      <c r="A1" s="87" t="s">
        <v>7</v>
      </c>
      <c r="B1" s="87"/>
      <c r="C1" s="87"/>
      <c r="D1" s="87"/>
      <c r="E1" s="87"/>
    </row>
    <row r="2" spans="1:5" ht="19.899999999999999" customHeight="1">
      <c r="A2" s="2"/>
      <c r="B2" s="2"/>
      <c r="C2" s="2"/>
      <c r="D2" s="3"/>
      <c r="E2" s="3" t="s">
        <v>27</v>
      </c>
    </row>
    <row r="3" spans="1:5" ht="33.200000000000003" customHeight="1">
      <c r="A3" s="4" t="s">
        <v>118</v>
      </c>
      <c r="B3" s="4" t="s">
        <v>29</v>
      </c>
      <c r="C3" s="4" t="s">
        <v>30</v>
      </c>
      <c r="D3" s="4" t="s">
        <v>31</v>
      </c>
      <c r="E3" s="4" t="s">
        <v>119</v>
      </c>
    </row>
    <row r="4" spans="1:5" ht="25.7" customHeight="1">
      <c r="A4" s="8" t="s">
        <v>125</v>
      </c>
      <c r="B4" s="6"/>
      <c r="C4" s="6"/>
      <c r="D4" s="7"/>
      <c r="E4" s="7"/>
    </row>
    <row r="5" spans="1:5" ht="25.7" customHeight="1">
      <c r="A5" s="8" t="s">
        <v>126</v>
      </c>
      <c r="B5" s="6"/>
      <c r="C5" s="6"/>
      <c r="D5" s="7"/>
      <c r="E5" s="7"/>
    </row>
    <row r="6" spans="1:5" ht="25.7" customHeight="1">
      <c r="A6" s="5" t="s">
        <v>127</v>
      </c>
      <c r="B6" s="6"/>
      <c r="C6" s="6"/>
      <c r="D6" s="7"/>
      <c r="E6" s="7"/>
    </row>
    <row r="7" spans="1:5" ht="25.7" customHeight="1">
      <c r="A7" s="8"/>
      <c r="B7" s="6"/>
      <c r="C7" s="6"/>
      <c r="D7" s="7"/>
      <c r="E7" s="7"/>
    </row>
    <row r="8" spans="1:5" ht="25.7" customHeight="1">
      <c r="A8" s="8"/>
      <c r="B8" s="6"/>
      <c r="C8" s="6"/>
      <c r="D8" s="7"/>
      <c r="E8" s="7"/>
    </row>
    <row r="9" spans="1:5" ht="25.7" customHeight="1">
      <c r="A9" s="8" t="s">
        <v>128</v>
      </c>
      <c r="B9" s="6"/>
      <c r="C9" s="6"/>
      <c r="D9" s="6"/>
      <c r="E9" s="6"/>
    </row>
    <row r="10" spans="1:5" ht="25.7" customHeight="1">
      <c r="A10" s="8" t="s">
        <v>46</v>
      </c>
      <c r="B10" s="6"/>
      <c r="C10" s="6"/>
      <c r="D10" s="6"/>
      <c r="E10" s="6"/>
    </row>
    <row r="11" spans="1:5" ht="25.7" customHeight="1">
      <c r="A11" s="8" t="s">
        <v>129</v>
      </c>
      <c r="B11" s="6"/>
      <c r="C11" s="6"/>
      <c r="D11" s="6"/>
      <c r="E11" s="6"/>
    </row>
    <row r="12" spans="1:5" ht="25.7" customHeight="1">
      <c r="A12" s="89" t="s">
        <v>130</v>
      </c>
      <c r="B12" s="89"/>
      <c r="C12" s="89"/>
      <c r="D12" s="89"/>
      <c r="E12" s="89"/>
    </row>
  </sheetData>
  <mergeCells count="2">
    <mergeCell ref="A1:E1"/>
    <mergeCell ref="A12:E12"/>
  </mergeCells>
  <phoneticPr fontId="11" type="noConversion"/>
  <pageMargins left="0.74803149606299213" right="0.74803149606299213" top="0.27559055118110237" bottom="0.27559055118110237" header="0" footer="0"/>
  <pageSetup paperSize="9" orientation="landscape" r:id="rId1"/>
</worksheet>
</file>

<file path=xl/worksheets/sheet9.xml><?xml version="1.0" encoding="utf-8"?>
<worksheet xmlns="http://schemas.openxmlformats.org/spreadsheetml/2006/main" xmlns:r="http://schemas.openxmlformats.org/officeDocument/2006/relationships">
  <dimension ref="A1:E7"/>
  <sheetViews>
    <sheetView workbookViewId="0">
      <selection sqref="A1:E1"/>
    </sheetView>
  </sheetViews>
  <sheetFormatPr defaultColWidth="10" defaultRowHeight="13.5"/>
  <cols>
    <col min="1" max="1" width="40.125" customWidth="1"/>
    <col min="2" max="5" width="19.5" customWidth="1"/>
    <col min="6" max="6" width="9.75" customWidth="1"/>
  </cols>
  <sheetData>
    <row r="1" spans="1:5" ht="36.950000000000003" customHeight="1">
      <c r="A1" s="87" t="s">
        <v>8</v>
      </c>
      <c r="B1" s="87"/>
      <c r="C1" s="87"/>
      <c r="D1" s="87"/>
      <c r="E1" s="87"/>
    </row>
    <row r="2" spans="1:5" ht="19.899999999999999" customHeight="1">
      <c r="A2" s="2"/>
      <c r="B2" s="2"/>
      <c r="C2" s="2"/>
      <c r="D2" s="3"/>
      <c r="E2" s="3" t="s">
        <v>27</v>
      </c>
    </row>
    <row r="3" spans="1:5" ht="33.200000000000003" customHeight="1">
      <c r="A3" s="4" t="s">
        <v>118</v>
      </c>
      <c r="B3" s="4" t="s">
        <v>29</v>
      </c>
      <c r="C3" s="4" t="s">
        <v>30</v>
      </c>
      <c r="D3" s="4" t="s">
        <v>31</v>
      </c>
      <c r="E3" s="4" t="s">
        <v>119</v>
      </c>
    </row>
    <row r="4" spans="1:5" ht="25.7" customHeight="1">
      <c r="A4" s="5" t="s">
        <v>131</v>
      </c>
      <c r="B4" s="6"/>
      <c r="C4" s="6"/>
      <c r="D4" s="7"/>
      <c r="E4" s="7"/>
    </row>
    <row r="5" spans="1:5" ht="25.7" customHeight="1">
      <c r="A5" s="5" t="s">
        <v>132</v>
      </c>
      <c r="B5" s="6"/>
      <c r="C5" s="6"/>
      <c r="D5" s="7"/>
      <c r="E5" s="7"/>
    </row>
    <row r="6" spans="1:5" ht="25.7" customHeight="1">
      <c r="A6" s="5"/>
      <c r="B6" s="6"/>
      <c r="C6" s="6"/>
      <c r="D6" s="7"/>
      <c r="E6" s="7"/>
    </row>
    <row r="7" spans="1:5" ht="25.7" customHeight="1">
      <c r="A7" s="89" t="s">
        <v>133</v>
      </c>
      <c r="B7" s="89"/>
      <c r="C7" s="89"/>
      <c r="D7" s="89"/>
      <c r="E7" s="89"/>
    </row>
  </sheetData>
  <mergeCells count="2">
    <mergeCell ref="A1:E1"/>
    <mergeCell ref="A7:E7"/>
  </mergeCells>
  <phoneticPr fontId="11" type="noConversion"/>
  <pageMargins left="0.74803149606299213" right="0.74803149606299213" top="0.27559055118110237" bottom="0.27559055118110237"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4" baseType="variant">
      <vt:variant>
        <vt:lpstr>工作表</vt:lpstr>
      </vt:variant>
      <vt:variant>
        <vt:i4>27</vt:i4>
      </vt:variant>
      <vt:variant>
        <vt:lpstr>命名范围</vt:lpstr>
      </vt:variant>
      <vt:variant>
        <vt:i4>7</vt:i4>
      </vt:variant>
    </vt:vector>
  </HeadingPairs>
  <TitlesOfParts>
    <vt:vector size="34" baseType="lpstr">
      <vt:lpstr>封面</vt:lpstr>
      <vt:lpstr>一般公共预算收入执行情况表</vt:lpstr>
      <vt:lpstr>一般公共预算支出执行情况表</vt:lpstr>
      <vt:lpstr>一般公共预算基本支出执行情况表</vt:lpstr>
      <vt:lpstr>政府性基金收入预算执行情况表</vt:lpstr>
      <vt:lpstr>政府性基金支出预算执行情况表</vt:lpstr>
      <vt:lpstr>国有资本经营收入预算执行情况表</vt:lpstr>
      <vt:lpstr>国有资本经营支出预算执行情况表</vt:lpstr>
      <vt:lpstr>社会保险基金预算收入执行情况表</vt:lpstr>
      <vt:lpstr>社会保险基金预算支出执行情况表</vt:lpstr>
      <vt:lpstr>对村级财政转移支付预算执行情况表</vt:lpstr>
      <vt:lpstr>三公经费执行情况表</vt:lpstr>
      <vt:lpstr>乡镇基本建设支出执行情况表</vt:lpstr>
      <vt:lpstr>政府收支执行情况的说明</vt:lpstr>
      <vt:lpstr>一般公共预算收入预算表</vt:lpstr>
      <vt:lpstr>一般公共预算支出预算表</vt:lpstr>
      <vt:lpstr>一般公共预算基本支出预算表</vt:lpstr>
      <vt:lpstr>政府性基金收入预算表</vt:lpstr>
      <vt:lpstr>政府性基金支出预算表</vt:lpstr>
      <vt:lpstr>国有资本经营收入预算表</vt:lpstr>
      <vt:lpstr>国有资本经营支出预算表</vt:lpstr>
      <vt:lpstr>社会保险基金收入预算表</vt:lpstr>
      <vt:lpstr>社会保险基金支出预算表</vt:lpstr>
      <vt:lpstr>对村级财政转移支付预算表</vt:lpstr>
      <vt:lpstr>三公预算情况表</vt:lpstr>
      <vt:lpstr>乡镇基本建设支出预算情况表</vt:lpstr>
      <vt:lpstr>政府收支预算相关情况说明</vt:lpstr>
      <vt:lpstr>一般公共预算基本支出预算表!Print_Area</vt:lpstr>
      <vt:lpstr>一般公共预算基本支出执行情况表!Print_Area</vt:lpstr>
      <vt:lpstr>一般公共预算支出预算表!Print_Area</vt:lpstr>
      <vt:lpstr>一般公共预算支出执行情况表!Print_Area</vt:lpstr>
      <vt:lpstr>政府性基金支出预算执行情况表!Print_Area</vt:lpstr>
      <vt:lpstr>一般公共预算支出预算表!Print_Titles</vt:lpstr>
      <vt:lpstr>一般公共预算支出执行情况表!Print_Titles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Windows 用户</cp:lastModifiedBy>
  <cp:lastPrinted>2024-02-26T04:59:54Z</cp:lastPrinted>
  <dcterms:created xsi:type="dcterms:W3CDTF">2024-02-18T07:15:04Z</dcterms:created>
  <dcterms:modified xsi:type="dcterms:W3CDTF">2024-02-29T06:27:50Z</dcterms:modified>
</cp:coreProperties>
</file>