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红星美凯龙" sheetId="1" r:id="rId1"/>
    <sheet name="昼钦企业" sheetId="2" r:id="rId2"/>
    <sheet name="合并" sheetId="3" r:id="rId3"/>
  </sheets>
  <calcPr calcId="144525"/>
</workbook>
</file>

<file path=xl/sharedStrings.xml><?xml version="1.0" encoding="utf-8"?>
<sst xmlns="http://schemas.openxmlformats.org/spreadsheetml/2006/main" count="69" uniqueCount="29">
  <si>
    <t>附件1</t>
  </si>
  <si>
    <t xml:space="preserve">2020年1-6月上海红星美凯龙房地产集团有限公司财政扶持资金申请表
</t>
  </si>
  <si>
    <t>所属招商主体：   新村经济小区                                                                                             单位：万元</t>
  </si>
  <si>
    <t>注册或
迁入时间</t>
  </si>
  <si>
    <t>主要经营范围</t>
  </si>
  <si>
    <t>项目</t>
  </si>
  <si>
    <t>增值税</t>
  </si>
  <si>
    <t>城建税</t>
  </si>
  <si>
    <t>企业所得税</t>
  </si>
  <si>
    <t>个人所得税</t>
  </si>
  <si>
    <t>合计</t>
  </si>
  <si>
    <t>备注</t>
  </si>
  <si>
    <t>2020年度入库税收额</t>
  </si>
  <si>
    <t>2020年压库税收额
（具体入库时间写在备注栏）</t>
  </si>
  <si>
    <t>税收总额</t>
  </si>
  <si>
    <t>折算区域经济贡献额</t>
  </si>
  <si>
    <t>折算区本级经济贡献额</t>
  </si>
  <si>
    <t>申请扶持比例（%）</t>
  </si>
  <si>
    <t>申请扶持资金</t>
  </si>
  <si>
    <t>区财政预拨扶持资金</t>
  </si>
  <si>
    <t>已给予超比例扶持资金
（招商联席办批复文号写在备注栏）</t>
  </si>
  <si>
    <t>再申请给予扶持资金</t>
  </si>
  <si>
    <r>
      <rPr>
        <sz val="11"/>
        <color theme="1"/>
        <rFont val="宋体"/>
        <charset val="134"/>
        <scheme val="minor"/>
      </rPr>
      <t>制单人：奚雪娟                                                                      联系电话（手机）：13472692726
说明：
1.以缴纳100万元税收为基数，</t>
    </r>
    <r>
      <rPr>
        <sz val="11"/>
        <color rgb="FFFF0000"/>
        <rFont val="宋体"/>
        <charset val="134"/>
        <scheme val="minor"/>
      </rPr>
      <t>2019年4月1日之前</t>
    </r>
    <r>
      <rPr>
        <sz val="11"/>
        <color theme="1"/>
        <rFont val="宋体"/>
        <charset val="134"/>
        <scheme val="minor"/>
      </rPr>
      <t>引进企业各税种计算</t>
    </r>
    <r>
      <rPr>
        <sz val="11"/>
        <color rgb="FFFF0000"/>
        <rFont val="宋体"/>
        <charset val="134"/>
        <scheme val="minor"/>
      </rPr>
      <t>区域经济贡献</t>
    </r>
    <r>
      <rPr>
        <sz val="11"/>
        <color theme="1"/>
        <rFont val="宋体"/>
        <charset val="134"/>
        <scheme val="minor"/>
      </rPr>
      <t>比例分别为：增值税：50%；企业所得税：40%；个人所得税：40%；城建税：100%。</t>
    </r>
    <r>
      <rPr>
        <sz val="11"/>
        <color rgb="FFFF0000"/>
        <rFont val="宋体"/>
        <charset val="134"/>
        <scheme val="minor"/>
      </rPr>
      <t>2019年4月1日之后</t>
    </r>
    <r>
      <rPr>
        <sz val="11"/>
        <color theme="1"/>
        <rFont val="宋体"/>
        <charset val="134"/>
        <scheme val="minor"/>
      </rPr>
      <t>引进企业各税种计算</t>
    </r>
    <r>
      <rPr>
        <sz val="11"/>
        <color rgb="FFFF0000"/>
        <rFont val="宋体"/>
        <charset val="134"/>
        <scheme val="minor"/>
      </rPr>
      <t>崇明本级经济贡献</t>
    </r>
    <r>
      <rPr>
        <sz val="11"/>
        <color theme="1"/>
        <rFont val="宋体"/>
        <charset val="134"/>
        <scheme val="minor"/>
      </rPr>
      <t>比例分别为：增值税：32.5%；企业所得税：20%；个人所得税：22%；城建税：65%。
2.所有数据以万元为单位，保留小数点后两位。
3.税收总额=入库税收额+压库税收额；申请扶持资金=折算区域经济贡献（或折算区本级经济贡献）×申请扶持比例；再申请给予扶持资金=申请扶持资金-预拨扶持资金-超比例扶持资金；合计=增值税列+城建税列+企业所得税列+个人所得税列。</t>
    </r>
  </si>
  <si>
    <t>附件2</t>
  </si>
  <si>
    <t xml:space="preserve">2020年度1-6月上海昼钦企业管理有限公司财政扶持资金申请表
</t>
  </si>
  <si>
    <t>所属招商主体：   新村经济小区                                                                                    单位：万元</t>
  </si>
  <si>
    <t>附件3</t>
  </si>
  <si>
    <t xml:space="preserve">2020年1-6月上海昼钦企业管理有限公司等2家企业财政扶持资金申请表
</t>
  </si>
  <si>
    <t>所属招商主体：   新村经济小区                                                                                       单位：万元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</si>
</sst>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color theme="1"/>
      <name val="方正小标宋简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2" fillId="1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13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1" fillId="29" borderId="14" applyNumberFormat="0" applyAlignment="0" applyProtection="0">
      <alignment vertical="center"/>
    </xf>
    <xf numFmtId="0" fontId="23" fillId="29" borderId="8" applyNumberFormat="0" applyAlignment="0" applyProtection="0">
      <alignment vertical="center"/>
    </xf>
    <xf numFmtId="0" fontId="16" fillId="22" borderId="10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0" fillId="0" borderId="1" xfId="0" applyFont="1" applyBorder="1" applyAlignment="1">
      <alignment horizontal="left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Font="1" applyBorder="1">
      <alignment vertical="center"/>
    </xf>
    <xf numFmtId="176" fontId="3" fillId="0" borderId="3" xfId="0" applyNumberFormat="1" applyFont="1" applyFill="1" applyBorder="1" applyAlignment="1">
      <alignment horizontal="center" vertical="center"/>
    </xf>
    <xf numFmtId="176" fontId="4" fillId="0" borderId="3" xfId="0" applyNumberFormat="1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3" xfId="0" applyFont="1" applyBorder="1" applyAlignment="1">
      <alignment vertical="center" wrapText="1"/>
    </xf>
    <xf numFmtId="10" fontId="4" fillId="0" borderId="3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6" xfId="0" applyFont="1" applyBorder="1" applyAlignment="1">
      <alignment horizontal="left" vertical="center" wrapText="1"/>
    </xf>
    <xf numFmtId="0" fontId="0" fillId="0" borderId="3" xfId="0" applyBorder="1">
      <alignment vertical="center"/>
    </xf>
    <xf numFmtId="9" fontId="4" fillId="0" borderId="3" xfId="0" applyNumberFormat="1" applyFont="1" applyBorder="1" applyAlignment="1">
      <alignment horizontal="center" vertical="center"/>
    </xf>
    <xf numFmtId="176" fontId="3" fillId="2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workbookViewId="0">
      <selection activeCell="D10" sqref="D10:H10"/>
    </sheetView>
  </sheetViews>
  <sheetFormatPr defaultColWidth="9" defaultRowHeight="13.5"/>
  <cols>
    <col min="1" max="1" width="8.5" customWidth="1"/>
    <col min="2" max="2" width="11.875" customWidth="1"/>
    <col min="3" max="3" width="32.75" customWidth="1"/>
    <col min="4" max="4" width="12.75" customWidth="1"/>
    <col min="5" max="5" width="13.375" customWidth="1"/>
    <col min="6" max="6" width="12.5" customWidth="1"/>
    <col min="7" max="7" width="13.125" customWidth="1"/>
    <col min="8" max="8" width="10.375" customWidth="1"/>
    <col min="9" max="9" width="20.25" customWidth="1"/>
    <col min="11" max="11" width="12.625"/>
  </cols>
  <sheetData>
    <row r="1" ht="18.7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customHeight="1" spans="1:9">
      <c r="A3" s="2"/>
      <c r="B3" s="2"/>
      <c r="C3" s="2"/>
      <c r="D3" s="2"/>
      <c r="E3" s="2"/>
      <c r="F3" s="2"/>
      <c r="G3" s="2"/>
      <c r="H3" s="2"/>
      <c r="I3" s="2"/>
    </row>
    <row r="4" ht="28" customHeight="1" spans="1:9">
      <c r="A4" s="3" t="s">
        <v>2</v>
      </c>
      <c r="B4" s="3"/>
      <c r="C4" s="3"/>
      <c r="D4" s="3"/>
      <c r="E4" s="3"/>
      <c r="F4" s="3"/>
      <c r="G4" s="3"/>
      <c r="H4" s="3"/>
      <c r="I4" s="3"/>
    </row>
    <row r="5" ht="24.95" customHeight="1" spans="1:9">
      <c r="A5" s="4" t="s">
        <v>3</v>
      </c>
      <c r="B5" s="5" t="s">
        <v>4</v>
      </c>
      <c r="C5" s="4" t="s">
        <v>5</v>
      </c>
      <c r="D5" s="5" t="s">
        <v>6</v>
      </c>
      <c r="E5" s="6" t="s">
        <v>7</v>
      </c>
      <c r="F5" s="6" t="s">
        <v>8</v>
      </c>
      <c r="G5" s="6" t="s">
        <v>9</v>
      </c>
      <c r="H5" s="6" t="s">
        <v>10</v>
      </c>
      <c r="I5" s="6" t="s">
        <v>11</v>
      </c>
    </row>
    <row r="6" ht="17.25" customHeight="1" spans="1:9">
      <c r="A6" s="7"/>
      <c r="B6" s="7"/>
      <c r="C6" s="8"/>
      <c r="D6" s="9"/>
      <c r="E6" s="10"/>
      <c r="F6" s="10"/>
      <c r="G6" s="10"/>
      <c r="H6" s="10"/>
      <c r="I6" s="10"/>
    </row>
    <row r="7" ht="32.25" customHeight="1" spans="1:9">
      <c r="A7" s="11"/>
      <c r="B7" s="12"/>
      <c r="C7" s="13" t="s">
        <v>12</v>
      </c>
      <c r="D7" s="25">
        <v>1679.93</v>
      </c>
      <c r="E7" s="25">
        <v>16.8</v>
      </c>
      <c r="F7" s="26">
        <v>9.99</v>
      </c>
      <c r="G7" s="25">
        <v>1538.16</v>
      </c>
      <c r="H7" s="26">
        <f>D7+E7+F7+G7</f>
        <v>3244.88</v>
      </c>
      <c r="I7" s="22"/>
    </row>
    <row r="8" ht="32.25" customHeight="1" spans="1:9">
      <c r="A8" s="16"/>
      <c r="B8" s="17"/>
      <c r="C8" s="18" t="s">
        <v>13</v>
      </c>
      <c r="D8" s="15">
        <v>0</v>
      </c>
      <c r="E8" s="15">
        <v>0</v>
      </c>
      <c r="F8" s="15">
        <v>0</v>
      </c>
      <c r="G8" s="15">
        <v>0</v>
      </c>
      <c r="H8" s="15">
        <f t="shared" ref="H8:H11" si="0">D8+E8+F8+G8</f>
        <v>0</v>
      </c>
      <c r="I8" s="13"/>
    </row>
    <row r="9" ht="24.95" customHeight="1" spans="1:9">
      <c r="A9" s="16"/>
      <c r="B9" s="17"/>
      <c r="C9" s="13" t="s">
        <v>14</v>
      </c>
      <c r="D9" s="26">
        <f>D7+D8</f>
        <v>1679.93</v>
      </c>
      <c r="E9" s="26">
        <f t="shared" ref="E9:G9" si="1">E7+E8</f>
        <v>16.8</v>
      </c>
      <c r="F9" s="26">
        <f t="shared" si="1"/>
        <v>9.99</v>
      </c>
      <c r="G9" s="26">
        <f t="shared" si="1"/>
        <v>1538.16</v>
      </c>
      <c r="H9" s="26">
        <f t="shared" si="0"/>
        <v>3244.88</v>
      </c>
      <c r="I9" s="22"/>
    </row>
    <row r="10" ht="24.95" customHeight="1" spans="1:9">
      <c r="A10" s="16"/>
      <c r="B10" s="17"/>
      <c r="C10" s="13" t="s">
        <v>15</v>
      </c>
      <c r="D10" s="15">
        <v>0</v>
      </c>
      <c r="E10" s="15">
        <v>0</v>
      </c>
      <c r="F10" s="15">
        <v>0</v>
      </c>
      <c r="G10" s="15">
        <v>0</v>
      </c>
      <c r="H10" s="15">
        <v>0</v>
      </c>
      <c r="I10" s="22"/>
    </row>
    <row r="11" ht="24.95" customHeight="1" spans="1:9">
      <c r="A11" s="16"/>
      <c r="B11" s="17"/>
      <c r="C11" s="13" t="s">
        <v>16</v>
      </c>
      <c r="D11" s="15">
        <f>D9*0.325</f>
        <v>545.97725</v>
      </c>
      <c r="E11" s="15">
        <f>E9*0.65</f>
        <v>10.92</v>
      </c>
      <c r="F11" s="15">
        <f>F9*0.2</f>
        <v>1.998</v>
      </c>
      <c r="G11" s="15">
        <f>G9*0.22</f>
        <v>338.3952</v>
      </c>
      <c r="H11" s="15">
        <f t="shared" si="0"/>
        <v>897.29045</v>
      </c>
      <c r="I11" s="22"/>
    </row>
    <row r="12" ht="24.95" customHeight="1" spans="1:9">
      <c r="A12" s="16"/>
      <c r="B12" s="17"/>
      <c r="C12" s="13" t="s">
        <v>17</v>
      </c>
      <c r="D12" s="23">
        <v>0.8</v>
      </c>
      <c r="E12" s="23">
        <v>0.8</v>
      </c>
      <c r="F12" s="23">
        <v>0.8</v>
      </c>
      <c r="G12" s="23">
        <v>0.8</v>
      </c>
      <c r="H12" s="23">
        <v>0.8</v>
      </c>
      <c r="I12" s="22"/>
    </row>
    <row r="13" ht="24.95" customHeight="1" spans="1:9">
      <c r="A13" s="16"/>
      <c r="B13" s="17"/>
      <c r="C13" s="13" t="s">
        <v>18</v>
      </c>
      <c r="D13" s="15">
        <f>D11*D12</f>
        <v>436.7818</v>
      </c>
      <c r="E13" s="15">
        <f>E11*E12</f>
        <v>8.736</v>
      </c>
      <c r="F13" s="15">
        <f>F11*F12</f>
        <v>1.5984</v>
      </c>
      <c r="G13" s="15">
        <f>G11*G12</f>
        <v>270.71616</v>
      </c>
      <c r="H13" s="15">
        <f>H11*H12</f>
        <v>717.83236</v>
      </c>
      <c r="I13" s="22"/>
    </row>
    <row r="14" ht="30" customHeight="1" spans="1:9">
      <c r="A14" s="16"/>
      <c r="B14" s="17"/>
      <c r="C14" s="18" t="s">
        <v>19</v>
      </c>
      <c r="D14" s="15">
        <v>0</v>
      </c>
      <c r="E14" s="15">
        <v>0</v>
      </c>
      <c r="F14" s="15">
        <v>0</v>
      </c>
      <c r="G14" s="15">
        <v>0</v>
      </c>
      <c r="H14" s="24">
        <f>SUM(D14:G14)</f>
        <v>0</v>
      </c>
      <c r="I14" s="22"/>
    </row>
    <row r="15" ht="36" customHeight="1" spans="1:9">
      <c r="A15" s="16"/>
      <c r="B15" s="17"/>
      <c r="C15" s="18" t="s">
        <v>20</v>
      </c>
      <c r="D15" s="15">
        <v>0</v>
      </c>
      <c r="E15" s="15">
        <v>0</v>
      </c>
      <c r="F15" s="15">
        <v>0</v>
      </c>
      <c r="G15" s="15">
        <v>0</v>
      </c>
      <c r="H15" s="15">
        <v>0</v>
      </c>
      <c r="I15" s="13"/>
    </row>
    <row r="16" ht="24.95" customHeight="1" spans="1:9">
      <c r="A16" s="7"/>
      <c r="B16" s="20"/>
      <c r="C16" s="13" t="s">
        <v>21</v>
      </c>
      <c r="D16" s="15">
        <f>D13-D14-D15</f>
        <v>436.7818</v>
      </c>
      <c r="E16" s="15">
        <f t="shared" ref="E16:G16" si="2">E13-E14-E15</f>
        <v>8.736</v>
      </c>
      <c r="F16" s="15">
        <f t="shared" si="2"/>
        <v>1.5984</v>
      </c>
      <c r="G16" s="15">
        <f t="shared" si="2"/>
        <v>270.71616</v>
      </c>
      <c r="H16" s="15">
        <f>D16+E16+F16+G16</f>
        <v>717.83236</v>
      </c>
      <c r="I16" s="22"/>
    </row>
    <row r="17" ht="132.75" customHeight="1" spans="1:8">
      <c r="A17" s="21" t="s">
        <v>22</v>
      </c>
      <c r="B17" s="21"/>
      <c r="C17" s="21"/>
      <c r="D17" s="21"/>
      <c r="E17" s="21"/>
      <c r="F17" s="21"/>
      <c r="G17" s="21"/>
      <c r="H17" s="21"/>
    </row>
  </sheetData>
  <mergeCells count="15">
    <mergeCell ref="A1:H1"/>
    <mergeCell ref="A4:I4"/>
    <mergeCell ref="A17:H17"/>
    <mergeCell ref="A5:A6"/>
    <mergeCell ref="A7:A16"/>
    <mergeCell ref="B5:B6"/>
    <mergeCell ref="B7:B16"/>
    <mergeCell ref="C5:C6"/>
    <mergeCell ref="D5:D6"/>
    <mergeCell ref="E5:E6"/>
    <mergeCell ref="F5:F6"/>
    <mergeCell ref="G5:G6"/>
    <mergeCell ref="H5:H6"/>
    <mergeCell ref="I5:I6"/>
    <mergeCell ref="A2:I3"/>
  </mergeCells>
  <printOptions horizontalCentered="1"/>
  <pageMargins left="0.393055555555556" right="0.236111111111111" top="0.393700787401575" bottom="0.393700787401575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selection activeCell="I10" sqref="I10"/>
    </sheetView>
  </sheetViews>
  <sheetFormatPr defaultColWidth="9" defaultRowHeight="13.5"/>
  <cols>
    <col min="1" max="1" width="8.5" customWidth="1"/>
    <col min="2" max="2" width="11.875" customWidth="1"/>
    <col min="3" max="3" width="32.75" customWidth="1"/>
    <col min="4" max="4" width="12.75" customWidth="1"/>
    <col min="5" max="5" width="13.375" customWidth="1"/>
    <col min="6" max="6" width="12.5" customWidth="1"/>
    <col min="7" max="7" width="13.125" customWidth="1"/>
    <col min="8" max="8" width="10.375" customWidth="1"/>
    <col min="9" max="9" width="21.125" customWidth="1"/>
  </cols>
  <sheetData>
    <row r="1" ht="18.75" customHeight="1" spans="1:8">
      <c r="A1" s="1" t="s">
        <v>23</v>
      </c>
      <c r="B1" s="1"/>
      <c r="C1" s="1"/>
      <c r="D1" s="1"/>
      <c r="E1" s="1"/>
      <c r="F1" s="1"/>
      <c r="G1" s="1"/>
      <c r="H1" s="1"/>
    </row>
    <row r="2" customHeight="1" spans="1:9">
      <c r="A2" s="2" t="s">
        <v>24</v>
      </c>
      <c r="B2" s="2"/>
      <c r="C2" s="2"/>
      <c r="D2" s="2"/>
      <c r="E2" s="2"/>
      <c r="F2" s="2"/>
      <c r="G2" s="2"/>
      <c r="H2" s="2"/>
      <c r="I2" s="2"/>
    </row>
    <row r="3" customHeight="1" spans="1:9">
      <c r="A3" s="2"/>
      <c r="B3" s="2"/>
      <c r="C3" s="2"/>
      <c r="D3" s="2"/>
      <c r="E3" s="2"/>
      <c r="F3" s="2"/>
      <c r="G3" s="2"/>
      <c r="H3" s="2"/>
      <c r="I3" s="2"/>
    </row>
    <row r="4" ht="25" customHeight="1" spans="1:9">
      <c r="A4" s="3" t="s">
        <v>25</v>
      </c>
      <c r="B4" s="3"/>
      <c r="C4" s="3"/>
      <c r="D4" s="3"/>
      <c r="E4" s="3"/>
      <c r="F4" s="3"/>
      <c r="G4" s="3"/>
      <c r="H4" s="3"/>
      <c r="I4" s="3"/>
    </row>
    <row r="5" ht="24.95" customHeight="1" spans="1:9">
      <c r="A5" s="4" t="s">
        <v>3</v>
      </c>
      <c r="B5" s="5" t="s">
        <v>4</v>
      </c>
      <c r="C5" s="4" t="s">
        <v>5</v>
      </c>
      <c r="D5" s="5" t="s">
        <v>6</v>
      </c>
      <c r="E5" s="6" t="s">
        <v>7</v>
      </c>
      <c r="F5" s="6" t="s">
        <v>8</v>
      </c>
      <c r="G5" s="6" t="s">
        <v>9</v>
      </c>
      <c r="H5" s="6" t="s">
        <v>10</v>
      </c>
      <c r="I5" s="6" t="s">
        <v>11</v>
      </c>
    </row>
    <row r="6" ht="17.25" customHeight="1" spans="1:9">
      <c r="A6" s="7"/>
      <c r="B6" s="7"/>
      <c r="C6" s="8"/>
      <c r="D6" s="9"/>
      <c r="E6" s="10"/>
      <c r="F6" s="10"/>
      <c r="G6" s="10"/>
      <c r="H6" s="10"/>
      <c r="I6" s="10"/>
    </row>
    <row r="7" ht="32.25" customHeight="1" spans="1:9">
      <c r="A7" s="11"/>
      <c r="B7" s="12"/>
      <c r="C7" s="13" t="s">
        <v>12</v>
      </c>
      <c r="D7" s="14">
        <v>0</v>
      </c>
      <c r="E7" s="14">
        <v>0</v>
      </c>
      <c r="F7" s="15">
        <v>0</v>
      </c>
      <c r="G7" s="14">
        <v>0</v>
      </c>
      <c r="H7" s="15">
        <v>0</v>
      </c>
      <c r="I7" s="22"/>
    </row>
    <row r="8" ht="32.25" customHeight="1" spans="1:9">
      <c r="A8" s="16"/>
      <c r="B8" s="17"/>
      <c r="C8" s="18" t="s">
        <v>13</v>
      </c>
      <c r="D8" s="15">
        <v>0</v>
      </c>
      <c r="E8" s="15">
        <v>0</v>
      </c>
      <c r="F8" s="15">
        <v>0</v>
      </c>
      <c r="G8" s="15">
        <v>0</v>
      </c>
      <c r="H8" s="15">
        <f t="shared" ref="H7:H11" si="0">D8+E8+F8+G8</f>
        <v>0</v>
      </c>
      <c r="I8" s="13"/>
    </row>
    <row r="9" ht="24.95" customHeight="1" spans="1:9">
      <c r="A9" s="16"/>
      <c r="B9" s="17"/>
      <c r="C9" s="13" t="s">
        <v>14</v>
      </c>
      <c r="D9" s="15">
        <f t="shared" ref="D9:G9" si="1">D7+D8</f>
        <v>0</v>
      </c>
      <c r="E9" s="15">
        <f t="shared" si="1"/>
        <v>0</v>
      </c>
      <c r="F9" s="15">
        <f t="shared" si="1"/>
        <v>0</v>
      </c>
      <c r="G9" s="15">
        <f t="shared" si="1"/>
        <v>0</v>
      </c>
      <c r="H9" s="15">
        <f t="shared" si="0"/>
        <v>0</v>
      </c>
      <c r="I9" s="22"/>
    </row>
    <row r="10" ht="24.95" customHeight="1" spans="1:9">
      <c r="A10" s="16"/>
      <c r="B10" s="17"/>
      <c r="C10" s="13" t="s">
        <v>15</v>
      </c>
      <c r="D10" s="15">
        <v>0</v>
      </c>
      <c r="E10" s="15">
        <v>0</v>
      </c>
      <c r="F10" s="15">
        <v>0</v>
      </c>
      <c r="G10" s="15">
        <v>0</v>
      </c>
      <c r="H10" s="15">
        <v>0</v>
      </c>
      <c r="I10" s="22"/>
    </row>
    <row r="11" ht="24.95" customHeight="1" spans="1:9">
      <c r="A11" s="16"/>
      <c r="B11" s="17"/>
      <c r="C11" s="13" t="s">
        <v>16</v>
      </c>
      <c r="D11" s="15">
        <f>D9*0.325</f>
        <v>0</v>
      </c>
      <c r="E11" s="15">
        <f>E9*0.65</f>
        <v>0</v>
      </c>
      <c r="F11" s="15">
        <f>F9*0.2</f>
        <v>0</v>
      </c>
      <c r="G11" s="15">
        <f>G9*0.22</f>
        <v>0</v>
      </c>
      <c r="H11" s="15">
        <f t="shared" si="0"/>
        <v>0</v>
      </c>
      <c r="I11" s="22"/>
    </row>
    <row r="12" ht="24.95" customHeight="1" spans="1:9">
      <c r="A12" s="16"/>
      <c r="B12" s="17"/>
      <c r="C12" s="13" t="s">
        <v>17</v>
      </c>
      <c r="D12" s="23">
        <v>0.8</v>
      </c>
      <c r="E12" s="23">
        <v>0.8</v>
      </c>
      <c r="F12" s="23">
        <v>0.8</v>
      </c>
      <c r="G12" s="23">
        <v>0.8</v>
      </c>
      <c r="H12" s="23">
        <v>0.8</v>
      </c>
      <c r="I12" s="22"/>
    </row>
    <row r="13" ht="24.95" customHeight="1" spans="1:9">
      <c r="A13" s="16"/>
      <c r="B13" s="17"/>
      <c r="C13" s="13" t="s">
        <v>18</v>
      </c>
      <c r="D13" s="15">
        <f>D11*D12</f>
        <v>0</v>
      </c>
      <c r="E13" s="15">
        <f>E11*E12</f>
        <v>0</v>
      </c>
      <c r="F13" s="15">
        <f>F11*F12</f>
        <v>0</v>
      </c>
      <c r="G13" s="15">
        <f>G11*G12</f>
        <v>0</v>
      </c>
      <c r="H13" s="15">
        <f>H11*H12</f>
        <v>0</v>
      </c>
      <c r="I13" s="22"/>
    </row>
    <row r="14" ht="30" customHeight="1" spans="1:9">
      <c r="A14" s="16"/>
      <c r="B14" s="17"/>
      <c r="C14" s="18" t="s">
        <v>19</v>
      </c>
      <c r="D14" s="15">
        <v>0</v>
      </c>
      <c r="E14" s="15">
        <v>0</v>
      </c>
      <c r="F14" s="15">
        <v>0</v>
      </c>
      <c r="G14" s="15">
        <v>0</v>
      </c>
      <c r="H14" s="24">
        <v>0</v>
      </c>
      <c r="I14" s="22"/>
    </row>
    <row r="15" ht="36" customHeight="1" spans="1:9">
      <c r="A15" s="16"/>
      <c r="B15" s="17"/>
      <c r="C15" s="18" t="s">
        <v>20</v>
      </c>
      <c r="D15" s="15">
        <v>0</v>
      </c>
      <c r="E15" s="15">
        <v>0</v>
      </c>
      <c r="F15" s="15">
        <v>0</v>
      </c>
      <c r="G15" s="15">
        <v>0</v>
      </c>
      <c r="H15" s="24">
        <v>0</v>
      </c>
      <c r="I15" s="13"/>
    </row>
    <row r="16" ht="24.95" customHeight="1" spans="1:9">
      <c r="A16" s="7"/>
      <c r="B16" s="20"/>
      <c r="C16" s="13" t="s">
        <v>21</v>
      </c>
      <c r="D16" s="15">
        <v>0</v>
      </c>
      <c r="E16" s="15">
        <v>0</v>
      </c>
      <c r="F16" s="15">
        <f>F13-F14-F15</f>
        <v>0</v>
      </c>
      <c r="G16" s="15">
        <v>0</v>
      </c>
      <c r="H16" s="15">
        <v>0</v>
      </c>
      <c r="I16" s="22"/>
    </row>
    <row r="17" ht="132.75" customHeight="1" spans="1:8">
      <c r="A17" s="21" t="s">
        <v>22</v>
      </c>
      <c r="B17" s="21"/>
      <c r="C17" s="21"/>
      <c r="D17" s="21"/>
      <c r="E17" s="21"/>
      <c r="F17" s="21"/>
      <c r="G17" s="21"/>
      <c r="H17" s="21"/>
    </row>
  </sheetData>
  <mergeCells count="15">
    <mergeCell ref="A1:H1"/>
    <mergeCell ref="A4:I4"/>
    <mergeCell ref="A17:H17"/>
    <mergeCell ref="A5:A6"/>
    <mergeCell ref="A7:A16"/>
    <mergeCell ref="B5:B6"/>
    <mergeCell ref="B7:B16"/>
    <mergeCell ref="C5:C6"/>
    <mergeCell ref="D5:D6"/>
    <mergeCell ref="E5:E6"/>
    <mergeCell ref="F5:F6"/>
    <mergeCell ref="G5:G6"/>
    <mergeCell ref="H5:H6"/>
    <mergeCell ref="I5:I6"/>
    <mergeCell ref="A2:I3"/>
  </mergeCells>
  <printOptions horizontalCentered="1"/>
  <pageMargins left="0.275" right="0.432638888888889" top="0.393055555555556" bottom="0.393055555555556" header="0.298611111111111" footer="0.298611111111111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selection activeCell="C24" sqref="C24"/>
    </sheetView>
  </sheetViews>
  <sheetFormatPr defaultColWidth="9" defaultRowHeight="13.5"/>
  <cols>
    <col min="1" max="1" width="8.5" customWidth="1"/>
    <col min="2" max="2" width="11.875" customWidth="1"/>
    <col min="3" max="3" width="32.75" customWidth="1"/>
    <col min="4" max="4" width="12.75" customWidth="1"/>
    <col min="5" max="5" width="13.375" customWidth="1"/>
    <col min="6" max="6" width="12.5" customWidth="1"/>
    <col min="7" max="7" width="13.125" customWidth="1"/>
    <col min="8" max="8" width="10.375" customWidth="1"/>
    <col min="9" max="9" width="20.25" customWidth="1"/>
  </cols>
  <sheetData>
    <row r="1" ht="18.75" customHeight="1" spans="1:8">
      <c r="A1" s="1" t="s">
        <v>26</v>
      </c>
      <c r="B1" s="1"/>
      <c r="C1" s="1"/>
      <c r="D1" s="1"/>
      <c r="E1" s="1"/>
      <c r="F1" s="1"/>
      <c r="G1" s="1"/>
      <c r="H1" s="1"/>
    </row>
    <row r="2" customHeight="1" spans="1:9">
      <c r="A2" s="2" t="s">
        <v>27</v>
      </c>
      <c r="B2" s="2"/>
      <c r="C2" s="2"/>
      <c r="D2" s="2"/>
      <c r="E2" s="2"/>
      <c r="F2" s="2"/>
      <c r="G2" s="2"/>
      <c r="H2" s="2"/>
      <c r="I2" s="2"/>
    </row>
    <row r="3" customHeight="1" spans="1:9">
      <c r="A3" s="2"/>
      <c r="B3" s="2"/>
      <c r="C3" s="2"/>
      <c r="D3" s="2"/>
      <c r="E3" s="2"/>
      <c r="F3" s="2"/>
      <c r="G3" s="2"/>
      <c r="H3" s="2"/>
      <c r="I3" s="2"/>
    </row>
    <row r="4" ht="28" customHeight="1" spans="1:9">
      <c r="A4" s="3" t="s">
        <v>28</v>
      </c>
      <c r="B4" s="3"/>
      <c r="C4" s="3"/>
      <c r="D4" s="3"/>
      <c r="E4" s="3"/>
      <c r="F4" s="3"/>
      <c r="G4" s="3"/>
      <c r="H4" s="3"/>
      <c r="I4" s="3"/>
    </row>
    <row r="5" ht="24.95" customHeight="1" spans="1:9">
      <c r="A5" s="4" t="s">
        <v>3</v>
      </c>
      <c r="B5" s="5" t="s">
        <v>4</v>
      </c>
      <c r="C5" s="4" t="s">
        <v>5</v>
      </c>
      <c r="D5" s="5" t="s">
        <v>6</v>
      </c>
      <c r="E5" s="6" t="s">
        <v>7</v>
      </c>
      <c r="F5" s="6" t="s">
        <v>8</v>
      </c>
      <c r="G5" s="6" t="s">
        <v>9</v>
      </c>
      <c r="H5" s="6" t="s">
        <v>10</v>
      </c>
      <c r="I5" s="6" t="s">
        <v>11</v>
      </c>
    </row>
    <row r="6" ht="17.25" customHeight="1" spans="1:9">
      <c r="A6" s="7"/>
      <c r="B6" s="7"/>
      <c r="C6" s="8"/>
      <c r="D6" s="9"/>
      <c r="E6" s="10"/>
      <c r="F6" s="10"/>
      <c r="G6" s="10"/>
      <c r="H6" s="10"/>
      <c r="I6" s="10"/>
    </row>
    <row r="7" ht="32.25" customHeight="1" spans="1:9">
      <c r="A7" s="11"/>
      <c r="B7" s="12"/>
      <c r="C7" s="13" t="s">
        <v>12</v>
      </c>
      <c r="D7" s="14">
        <v>1679.93</v>
      </c>
      <c r="E7" s="15">
        <v>16.8</v>
      </c>
      <c r="F7" s="15">
        <v>9.99</v>
      </c>
      <c r="G7" s="14">
        <v>1538.16</v>
      </c>
      <c r="H7" s="15">
        <v>3244.88</v>
      </c>
      <c r="I7" s="22"/>
    </row>
    <row r="8" ht="32.25" customHeight="1" spans="1:9">
      <c r="A8" s="16"/>
      <c r="B8" s="17"/>
      <c r="C8" s="18" t="s">
        <v>13</v>
      </c>
      <c r="D8" s="15">
        <v>0</v>
      </c>
      <c r="E8" s="15">
        <v>0</v>
      </c>
      <c r="F8" s="15">
        <v>0</v>
      </c>
      <c r="G8" s="15">
        <v>0</v>
      </c>
      <c r="H8" s="15">
        <f t="shared" ref="H7:H11" si="0">D8+E8+F8+G8</f>
        <v>0</v>
      </c>
      <c r="I8" s="13"/>
    </row>
    <row r="9" ht="24.95" customHeight="1" spans="1:9">
      <c r="A9" s="16"/>
      <c r="B9" s="17"/>
      <c r="C9" s="13" t="s">
        <v>14</v>
      </c>
      <c r="D9" s="15">
        <f t="shared" ref="D9:G9" si="1">D7+D8</f>
        <v>1679.93</v>
      </c>
      <c r="E9" s="15">
        <f>E7</f>
        <v>16.8</v>
      </c>
      <c r="F9" s="15">
        <f t="shared" si="1"/>
        <v>9.99</v>
      </c>
      <c r="G9" s="15">
        <f t="shared" si="1"/>
        <v>1538.16</v>
      </c>
      <c r="H9" s="15">
        <f t="shared" si="0"/>
        <v>3244.88</v>
      </c>
      <c r="I9" s="22"/>
    </row>
    <row r="10" ht="24.95" customHeight="1" spans="1:9">
      <c r="A10" s="16"/>
      <c r="B10" s="17"/>
      <c r="C10" s="13" t="s">
        <v>15</v>
      </c>
      <c r="D10" s="15">
        <v>0</v>
      </c>
      <c r="E10" s="15">
        <v>0</v>
      </c>
      <c r="F10" s="15">
        <v>0</v>
      </c>
      <c r="G10" s="15">
        <v>0</v>
      </c>
      <c r="H10" s="15">
        <v>0</v>
      </c>
      <c r="I10" s="22"/>
    </row>
    <row r="11" ht="24.95" customHeight="1" spans="1:9">
      <c r="A11" s="16"/>
      <c r="B11" s="17"/>
      <c r="C11" s="13" t="s">
        <v>16</v>
      </c>
      <c r="D11" s="15">
        <f>D9*0.325</f>
        <v>545.97725</v>
      </c>
      <c r="E11" s="15">
        <f>E9*0.65</f>
        <v>10.92</v>
      </c>
      <c r="F11" s="15">
        <f>F9*0.2</f>
        <v>1.998</v>
      </c>
      <c r="G11" s="15">
        <f>G9*0.22</f>
        <v>338.3952</v>
      </c>
      <c r="H11" s="15">
        <f t="shared" si="0"/>
        <v>897.29045</v>
      </c>
      <c r="I11" s="22"/>
    </row>
    <row r="12" ht="24.95" customHeight="1" spans="1:9">
      <c r="A12" s="16"/>
      <c r="B12" s="17"/>
      <c r="C12" s="13" t="s">
        <v>17</v>
      </c>
      <c r="D12" s="19">
        <v>0.8</v>
      </c>
      <c r="E12" s="19">
        <v>0.8</v>
      </c>
      <c r="F12" s="19">
        <v>0.8</v>
      </c>
      <c r="G12" s="19">
        <v>0.8</v>
      </c>
      <c r="H12" s="19">
        <v>0.8</v>
      </c>
      <c r="I12" s="22"/>
    </row>
    <row r="13" ht="24.95" customHeight="1" spans="1:9">
      <c r="A13" s="16"/>
      <c r="B13" s="17"/>
      <c r="C13" s="13" t="s">
        <v>18</v>
      </c>
      <c r="D13" s="15">
        <f t="shared" ref="D13:H13" si="2">D11*D12</f>
        <v>436.7818</v>
      </c>
      <c r="E13" s="15">
        <f t="shared" si="2"/>
        <v>8.736</v>
      </c>
      <c r="F13" s="15">
        <f t="shared" si="2"/>
        <v>1.5984</v>
      </c>
      <c r="G13" s="15">
        <f t="shared" si="2"/>
        <v>270.71616</v>
      </c>
      <c r="H13" s="15">
        <f t="shared" si="2"/>
        <v>717.83236</v>
      </c>
      <c r="I13" s="22"/>
    </row>
    <row r="14" ht="30" customHeight="1" spans="1:9">
      <c r="A14" s="16"/>
      <c r="B14" s="17"/>
      <c r="C14" s="18" t="s">
        <v>19</v>
      </c>
      <c r="D14" s="15">
        <v>0</v>
      </c>
      <c r="E14" s="15">
        <v>0</v>
      </c>
      <c r="F14" s="15">
        <v>0</v>
      </c>
      <c r="G14" s="15">
        <v>0</v>
      </c>
      <c r="H14" s="15">
        <v>0</v>
      </c>
      <c r="I14" s="22"/>
    </row>
    <row r="15" ht="36" customHeight="1" spans="1:9">
      <c r="A15" s="16"/>
      <c r="B15" s="17"/>
      <c r="C15" s="18" t="s">
        <v>20</v>
      </c>
      <c r="D15" s="15">
        <v>0</v>
      </c>
      <c r="E15" s="15">
        <v>0</v>
      </c>
      <c r="F15" s="15">
        <v>0</v>
      </c>
      <c r="G15" s="15">
        <v>0</v>
      </c>
      <c r="H15" s="15">
        <v>0</v>
      </c>
      <c r="I15" s="13"/>
    </row>
    <row r="16" ht="34" customHeight="1" spans="1:9">
      <c r="A16" s="7"/>
      <c r="B16" s="20"/>
      <c r="C16" s="13" t="s">
        <v>21</v>
      </c>
      <c r="D16" s="15">
        <f t="shared" ref="D16:G16" si="3">D13-D14-D15</f>
        <v>436.7818</v>
      </c>
      <c r="E16" s="15">
        <f>E13</f>
        <v>8.736</v>
      </c>
      <c r="F16" s="15">
        <f t="shared" si="3"/>
        <v>1.5984</v>
      </c>
      <c r="G16" s="15">
        <f>G13</f>
        <v>270.71616</v>
      </c>
      <c r="H16" s="15">
        <f>SUM(D16:G16)</f>
        <v>717.83236</v>
      </c>
      <c r="I16" s="22"/>
    </row>
    <row r="17" ht="132.75" customHeight="1" spans="1:8">
      <c r="A17" s="21" t="s">
        <v>22</v>
      </c>
      <c r="B17" s="21"/>
      <c r="C17" s="21"/>
      <c r="D17" s="21"/>
      <c r="E17" s="21"/>
      <c r="F17" s="21"/>
      <c r="G17" s="21"/>
      <c r="H17" s="21"/>
    </row>
  </sheetData>
  <mergeCells count="15">
    <mergeCell ref="A1:H1"/>
    <mergeCell ref="A4:I4"/>
    <mergeCell ref="A17:H17"/>
    <mergeCell ref="A5:A6"/>
    <mergeCell ref="A7:A16"/>
    <mergeCell ref="B5:B6"/>
    <mergeCell ref="B7:B16"/>
    <mergeCell ref="C5:C6"/>
    <mergeCell ref="D5:D6"/>
    <mergeCell ref="E5:E6"/>
    <mergeCell ref="F5:F6"/>
    <mergeCell ref="G5:G6"/>
    <mergeCell ref="H5:H6"/>
    <mergeCell ref="I5:I6"/>
    <mergeCell ref="A2:I3"/>
  </mergeCells>
  <printOptions horizontalCentered="1"/>
  <pageMargins left="0.354166666666667" right="0.275" top="0.0784722222222222" bottom="0.314583333333333" header="0.196527777777778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红星美凯龙</vt:lpstr>
      <vt:lpstr>昼钦企业</vt:lpstr>
      <vt:lpstr>合并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一叶知秋</cp:lastModifiedBy>
  <dcterms:created xsi:type="dcterms:W3CDTF">2017-12-07T08:02:00Z</dcterms:created>
  <cp:lastPrinted>2019-12-25T04:46:00Z</cp:lastPrinted>
  <dcterms:modified xsi:type="dcterms:W3CDTF">2020-07-23T05:21:03Z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