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05" activeTab="2"/>
  </bookViews>
  <sheets>
    <sheet name="封面" sheetId="1" r:id="rId1"/>
    <sheet name="一般公共预算收入执行情况表" sheetId="2" r:id="rId2"/>
    <sheet name="一般公共预算支出执行情况表" sheetId="3" r:id="rId3"/>
    <sheet name="一般公共预算基本支出执行情况表" sheetId="5" r:id="rId4"/>
    <sheet name="政府性基金收入预算执行情况表" sheetId="6" r:id="rId5"/>
    <sheet name="政府性基金支出预算执行情况表" sheetId="7" r:id="rId6"/>
    <sheet name="国有资本经营收入预算执行情况表" sheetId="8" r:id="rId7"/>
    <sheet name="国有资本经营支出预算执行情况表" sheetId="9" r:id="rId8"/>
    <sheet name="社会保险基金预算收入执行情况表" sheetId="10" r:id="rId9"/>
    <sheet name="社会保险基金预算支出执行情况表" sheetId="11" r:id="rId10"/>
    <sheet name="对村级财政转移支付预算执行情况表" sheetId="12" r:id="rId11"/>
    <sheet name="三公经费执行情况表" sheetId="13" r:id="rId12"/>
    <sheet name="乡镇基本建设支出执行情况表" sheetId="28" r:id="rId13"/>
    <sheet name="政府收支执行情况的说明" sheetId="14" r:id="rId14"/>
    <sheet name="一般公共预算收入预算表" sheetId="15" r:id="rId15"/>
    <sheet name="一般公共预算支出预算表" sheetId="16" r:id="rId16"/>
    <sheet name="一般公共预算基本支出预算表" sheetId="18" r:id="rId17"/>
    <sheet name="政府性基金收入预算表" sheetId="19" r:id="rId18"/>
    <sheet name="政府性基金支出预算表" sheetId="20" r:id="rId19"/>
    <sheet name="国有资本经营收入预算表" sheetId="21" r:id="rId20"/>
    <sheet name="国有资本经营支出预算表" sheetId="22" r:id="rId21"/>
    <sheet name="社会保险基金收入预算表" sheetId="23" r:id="rId22"/>
    <sheet name="社会保险基金支出预算表" sheetId="24" r:id="rId23"/>
    <sheet name="对村级财政转移支付预算表" sheetId="25" r:id="rId24"/>
    <sheet name="三公预算情况表" sheetId="26" r:id="rId25"/>
    <sheet name="乡镇基本建设支出预算情况表" sheetId="29" r:id="rId26"/>
    <sheet name="政府收支预算相关情况说明" sheetId="27" r:id="rId27"/>
  </sheets>
  <definedNames>
    <definedName name="_xlnm.Print_Area" localSheetId="2">一般公共预算支出执行情况表!$A$1:$F$163</definedName>
    <definedName name="_xlnm.Print_Area" localSheetId="15">一般公共预算支出预算表!$A$1:$E$174</definedName>
    <definedName name="_xlnm._FilterDatabase" localSheetId="15" hidden="1">一般公共预算支出预算表!$D$173</definedName>
  </definedNames>
  <calcPr calcId="144525"/>
</workbook>
</file>

<file path=xl/sharedStrings.xml><?xml version="1.0" encoding="utf-8"?>
<sst xmlns="http://schemas.openxmlformats.org/spreadsheetml/2006/main" count="1150" uniqueCount="525">
  <si>
    <t>目    录</t>
  </si>
  <si>
    <t>编报单位：上海市崇明区竖新镇人民政府</t>
  </si>
  <si>
    <t>2024年一般公共预算收入执行情况表</t>
  </si>
  <si>
    <t>2024年一般公共预算支出执行情况表</t>
  </si>
  <si>
    <t>2024年一般公共预算基本支出执行情况表</t>
  </si>
  <si>
    <t>2024年政府性基金收入预算执行情况表</t>
  </si>
  <si>
    <t>2024年政府性基金支出预算执行情况表</t>
  </si>
  <si>
    <t>2024年国有资本经营收入预算执行情况表</t>
  </si>
  <si>
    <t>2024年国有资本经营支出预算执行情况表</t>
  </si>
  <si>
    <t>2024年社会保险基金预算收入执行情况表</t>
  </si>
  <si>
    <t>2024年社会保险基金预算支出执行情况表</t>
  </si>
  <si>
    <t>2024年乡镇对村级财政转移支付预算执行情况表</t>
  </si>
  <si>
    <t>2024年“三公”经费执行情况表</t>
  </si>
  <si>
    <t>2024年乡镇基本建设支出执行情况表</t>
  </si>
  <si>
    <t>2024年政府收支执行相关情况的说明</t>
  </si>
  <si>
    <t>2025年一般公共预算收入预算表</t>
  </si>
  <si>
    <t>2025年一般公共预算支出预算表</t>
  </si>
  <si>
    <t>2025年一般公共预算基本支出预算表</t>
  </si>
  <si>
    <t>2025年政府性基金收入预算表</t>
  </si>
  <si>
    <t>2025年政府性基金支出预算表</t>
  </si>
  <si>
    <t>2025年国有资本经营收入预算表</t>
  </si>
  <si>
    <t>2025年国有资本经营支出预算表</t>
  </si>
  <si>
    <t>2025年社会保险基金收入预算表</t>
  </si>
  <si>
    <t>2025年社会保险基金支出预算表</t>
  </si>
  <si>
    <t>2025年乡镇对村级财政转移支付预算表</t>
  </si>
  <si>
    <t>2025年“三公”经费预算表</t>
  </si>
  <si>
    <t>2025年乡镇基本建设支出预算情况表</t>
  </si>
  <si>
    <t>2025年政府收支预算相关情况的说明</t>
  </si>
  <si>
    <t>单位:万元</t>
  </si>
  <si>
    <t>收入项目</t>
  </si>
  <si>
    <t>年初预算数</t>
  </si>
  <si>
    <t>经人大批准的调整后预算数</t>
  </si>
  <si>
    <t>执行数</t>
  </si>
  <si>
    <t>执行数占调整后预算数%</t>
  </si>
  <si>
    <t xml:space="preserve">  1.一般性转移支付</t>
  </si>
  <si>
    <t xml:space="preserve">  2.专项转移支付</t>
  </si>
  <si>
    <t>一般公共预算收入合计</t>
  </si>
  <si>
    <t>上年结转收入</t>
  </si>
  <si>
    <t>动用预算稳定调节基金</t>
  </si>
  <si>
    <t>总    计</t>
  </si>
  <si>
    <t>单位：万元</t>
  </si>
  <si>
    <t>科目编码</t>
  </si>
  <si>
    <t>项    目</t>
  </si>
  <si>
    <t>201</t>
  </si>
  <si>
    <t>一般公共服务支出</t>
  </si>
  <si>
    <t>20101</t>
  </si>
  <si>
    <t>人大事务</t>
  </si>
  <si>
    <t>2010104</t>
  </si>
  <si>
    <t>人大会议</t>
  </si>
  <si>
    <t>2010199</t>
  </si>
  <si>
    <t>其他人大事务支出</t>
  </si>
  <si>
    <t>20103</t>
  </si>
  <si>
    <t>政府办公厅（室）及相关机构事务</t>
  </si>
  <si>
    <t>2010301</t>
  </si>
  <si>
    <t>行政运行</t>
  </si>
  <si>
    <t>20106</t>
  </si>
  <si>
    <t>财政事务</t>
  </si>
  <si>
    <t>2010699</t>
  </si>
  <si>
    <t>其他财政事务支出</t>
  </si>
  <si>
    <t>20111</t>
  </si>
  <si>
    <t>纪检监察事务</t>
  </si>
  <si>
    <t>2011199</t>
  </si>
  <si>
    <t>其他纪检监察事务支出</t>
  </si>
  <si>
    <t>20113</t>
  </si>
  <si>
    <t>商贸事务</t>
  </si>
  <si>
    <t>2011399</t>
  </si>
  <si>
    <t>其他商贸事务支出</t>
  </si>
  <si>
    <t>20129</t>
  </si>
  <si>
    <t>群众团体事务</t>
  </si>
  <si>
    <t>2012999</t>
  </si>
  <si>
    <t>其他群众团体事务支出</t>
  </si>
  <si>
    <t>20132</t>
  </si>
  <si>
    <t>组织事务</t>
  </si>
  <si>
    <t>2013299</t>
  </si>
  <si>
    <t>其他组织事务支出</t>
  </si>
  <si>
    <t>20133</t>
  </si>
  <si>
    <t>宣传事务</t>
  </si>
  <si>
    <t>2013399</t>
  </si>
  <si>
    <t>其他宣传事务支出</t>
  </si>
  <si>
    <t>20136</t>
  </si>
  <si>
    <t>其他共产党事务支出</t>
  </si>
  <si>
    <t>2013650</t>
  </si>
  <si>
    <t>事业运行</t>
  </si>
  <si>
    <t>2013699</t>
  </si>
  <si>
    <t>20199</t>
  </si>
  <si>
    <t>其他一般公共服务支出</t>
  </si>
  <si>
    <t>2019999</t>
  </si>
  <si>
    <t>205</t>
  </si>
  <si>
    <t>教育支出</t>
  </si>
  <si>
    <t>20503</t>
  </si>
  <si>
    <t>职业教育</t>
  </si>
  <si>
    <t>2050399</t>
  </si>
  <si>
    <t>其他职业教育支出</t>
  </si>
  <si>
    <t>206</t>
  </si>
  <si>
    <t>科学技术支出</t>
  </si>
  <si>
    <t>20607</t>
  </si>
  <si>
    <t>科学技术普及</t>
  </si>
  <si>
    <t>2060799</t>
  </si>
  <si>
    <t>其他科学技术普及支出</t>
  </si>
  <si>
    <t>207</t>
  </si>
  <si>
    <t>文化旅游体育与传媒支出</t>
  </si>
  <si>
    <t>20701</t>
  </si>
  <si>
    <t>文化和旅游</t>
  </si>
  <si>
    <t>2070108</t>
  </si>
  <si>
    <t>文化活动</t>
  </si>
  <si>
    <t>2070109</t>
  </si>
  <si>
    <t>群众文化</t>
  </si>
  <si>
    <t>2070199</t>
  </si>
  <si>
    <t>其他文化和旅游支出</t>
  </si>
  <si>
    <t>20703</t>
  </si>
  <si>
    <t>体育</t>
  </si>
  <si>
    <t>2070308</t>
  </si>
  <si>
    <t>群众体育</t>
  </si>
  <si>
    <t>20706</t>
  </si>
  <si>
    <t>新闻出版电影</t>
  </si>
  <si>
    <t>2070699</t>
  </si>
  <si>
    <t>其他新闻出版电影支出</t>
  </si>
  <si>
    <t>208</t>
  </si>
  <si>
    <t>社会保障和就业支出</t>
  </si>
  <si>
    <t>20801</t>
  </si>
  <si>
    <t>人力资源和社会保障管理事务</t>
  </si>
  <si>
    <t>2080102</t>
  </si>
  <si>
    <t>一般行政管理事务</t>
  </si>
  <si>
    <t>20802</t>
  </si>
  <si>
    <t>民政管理事务</t>
  </si>
  <si>
    <t>2080208</t>
  </si>
  <si>
    <t>基层政权建设和社区治理</t>
  </si>
  <si>
    <t>2080299</t>
  </si>
  <si>
    <t>其他民政管理事务支出</t>
  </si>
  <si>
    <t>20805</t>
  </si>
  <si>
    <t>行政事业单位养老支出</t>
  </si>
  <si>
    <t>2080501</t>
  </si>
  <si>
    <t>行政单位离退休</t>
  </si>
  <si>
    <t>2080502</t>
  </si>
  <si>
    <t>事业单位离退休</t>
  </si>
  <si>
    <t>2080505</t>
  </si>
  <si>
    <t>机关事业单位基本养老保险缴费支出</t>
  </si>
  <si>
    <t>2080506</t>
  </si>
  <si>
    <t>机关事业单位职业年金缴费支出</t>
  </si>
  <si>
    <t>2080599</t>
  </si>
  <si>
    <t>其他行政事业单位养老支出</t>
  </si>
  <si>
    <t>20807</t>
  </si>
  <si>
    <t>就业补助</t>
  </si>
  <si>
    <t>2080704</t>
  </si>
  <si>
    <t>社会保险补贴</t>
  </si>
  <si>
    <t>2080705</t>
  </si>
  <si>
    <t>公益性岗位补贴</t>
  </si>
  <si>
    <t>2080799</t>
  </si>
  <si>
    <t>其他就业补助支出</t>
  </si>
  <si>
    <t>20808</t>
  </si>
  <si>
    <t>抚恤</t>
  </si>
  <si>
    <t>2080803</t>
  </si>
  <si>
    <t>在乡复员、退伍军人生活补助</t>
  </si>
  <si>
    <t>2080899</t>
  </si>
  <si>
    <t>其他优抚支出</t>
  </si>
  <si>
    <t>20809</t>
  </si>
  <si>
    <t>退役安置</t>
  </si>
  <si>
    <t>2080901</t>
  </si>
  <si>
    <t>退役士兵安置</t>
  </si>
  <si>
    <t>20810</t>
  </si>
  <si>
    <t>社会福利</t>
  </si>
  <si>
    <t>2081004</t>
  </si>
  <si>
    <t>殡葬</t>
  </si>
  <si>
    <t>2081006</t>
  </si>
  <si>
    <t>养老服务</t>
  </si>
  <si>
    <t>2081099</t>
  </si>
  <si>
    <t>其他社会福利支出</t>
  </si>
  <si>
    <t>20811</t>
  </si>
  <si>
    <t>残疾人事业</t>
  </si>
  <si>
    <t>2081104</t>
  </si>
  <si>
    <t>残疾人康复</t>
  </si>
  <si>
    <t>2081105</t>
  </si>
  <si>
    <t>残疾人就业</t>
  </si>
  <si>
    <t>2081107</t>
  </si>
  <si>
    <t>残疾人生活和护理补贴</t>
  </si>
  <si>
    <t>2081199</t>
  </si>
  <si>
    <t>其他残疾人事业支出</t>
  </si>
  <si>
    <t>20816</t>
  </si>
  <si>
    <t>红十字事业</t>
  </si>
  <si>
    <t>2081602</t>
  </si>
  <si>
    <t>2081699</t>
  </si>
  <si>
    <t>其他红十字事业支出</t>
  </si>
  <si>
    <t>20820</t>
  </si>
  <si>
    <t>临时救助</t>
  </si>
  <si>
    <t>2082001</t>
  </si>
  <si>
    <t>临时救助支出</t>
  </si>
  <si>
    <t>20825</t>
  </si>
  <si>
    <t>其他生活救助</t>
  </si>
  <si>
    <t>2082501</t>
  </si>
  <si>
    <t>其他城市生活救助</t>
  </si>
  <si>
    <t>2082502</t>
  </si>
  <si>
    <t>其他农村生活救助</t>
  </si>
  <si>
    <t>20828</t>
  </si>
  <si>
    <t>退役军人管理事务</t>
  </si>
  <si>
    <t>2082804</t>
  </si>
  <si>
    <t>拥军优属</t>
  </si>
  <si>
    <t>2082899</t>
  </si>
  <si>
    <t>其他退役军人事务管理支出</t>
  </si>
  <si>
    <t>210</t>
  </si>
  <si>
    <t>卫生健康支出</t>
  </si>
  <si>
    <t>21003</t>
  </si>
  <si>
    <t>基层医疗卫生机构</t>
  </si>
  <si>
    <t>2100399</t>
  </si>
  <si>
    <t>其他基层医疗卫生机构支出</t>
  </si>
  <si>
    <t>21004</t>
  </si>
  <si>
    <t>公共卫生</t>
  </si>
  <si>
    <t>2100408</t>
  </si>
  <si>
    <t>基本公共卫生服务</t>
  </si>
  <si>
    <t>21007</t>
  </si>
  <si>
    <t>计划生育事务</t>
  </si>
  <si>
    <t>2100717</t>
  </si>
  <si>
    <t>计划生育服务</t>
  </si>
  <si>
    <t>21011</t>
  </si>
  <si>
    <t>行政事业单位医疗</t>
  </si>
  <si>
    <t>2101101</t>
  </si>
  <si>
    <t>行政单位医疗</t>
  </si>
  <si>
    <t>2101102</t>
  </si>
  <si>
    <t>事业单位医疗</t>
  </si>
  <si>
    <t>21013</t>
  </si>
  <si>
    <t>医疗救助</t>
  </si>
  <si>
    <t>2101301</t>
  </si>
  <si>
    <t>城乡医疗救助</t>
  </si>
  <si>
    <t>2101399</t>
  </si>
  <si>
    <t>其他医疗救助支出</t>
  </si>
  <si>
    <t>211</t>
  </si>
  <si>
    <t>节能环保支出</t>
  </si>
  <si>
    <t>21101</t>
  </si>
  <si>
    <t>环境保护管理事务</t>
  </si>
  <si>
    <t>2110199</t>
  </si>
  <si>
    <t>其他环境保护管理事务支出</t>
  </si>
  <si>
    <t>21103</t>
  </si>
  <si>
    <t>污染防治</t>
  </si>
  <si>
    <t>2110302</t>
  </si>
  <si>
    <t>水体</t>
  </si>
  <si>
    <t>21104</t>
  </si>
  <si>
    <t>自然生态保护</t>
  </si>
  <si>
    <t>2110402</t>
  </si>
  <si>
    <t>农村环境保护</t>
  </si>
  <si>
    <t>21111</t>
  </si>
  <si>
    <t>污染减排</t>
  </si>
  <si>
    <t>2111103</t>
  </si>
  <si>
    <t>减排专项支出</t>
  </si>
  <si>
    <t>212</t>
  </si>
  <si>
    <t>城乡社区支出</t>
  </si>
  <si>
    <t>21201</t>
  </si>
  <si>
    <t>城乡社区管理事务</t>
  </si>
  <si>
    <t>2120101</t>
  </si>
  <si>
    <t>2120104</t>
  </si>
  <si>
    <t>城管执法</t>
  </si>
  <si>
    <t>2120199</t>
  </si>
  <si>
    <t>其他城乡社区管理事务支出</t>
  </si>
  <si>
    <t>21203</t>
  </si>
  <si>
    <t>城乡社区公共设施</t>
  </si>
  <si>
    <t>2120303</t>
  </si>
  <si>
    <t>小城镇基础设施建设</t>
  </si>
  <si>
    <t>21205</t>
  </si>
  <si>
    <t>城乡社区环境卫生</t>
  </si>
  <si>
    <t>2120501</t>
  </si>
  <si>
    <t>213</t>
  </si>
  <si>
    <t>农林水支出</t>
  </si>
  <si>
    <t>21301</t>
  </si>
  <si>
    <t>农业农村</t>
  </si>
  <si>
    <t>2130104</t>
  </si>
  <si>
    <t>2130112</t>
  </si>
  <si>
    <t>行业业务管理</t>
  </si>
  <si>
    <t>2130122</t>
  </si>
  <si>
    <t>农业生产发展</t>
  </si>
  <si>
    <t>2130124</t>
  </si>
  <si>
    <t>农村合作经济</t>
  </si>
  <si>
    <t>2130135</t>
  </si>
  <si>
    <t>农业资源保护修复与利用</t>
  </si>
  <si>
    <t>2130153</t>
  </si>
  <si>
    <t>耕地建设与利用</t>
  </si>
  <si>
    <t>2130199</t>
  </si>
  <si>
    <t>其他农业农村支出</t>
  </si>
  <si>
    <t>21302</t>
  </si>
  <si>
    <t>林业和草原</t>
  </si>
  <si>
    <t>2130205</t>
  </si>
  <si>
    <t>森林资源培育</t>
  </si>
  <si>
    <t>2130207</t>
  </si>
  <si>
    <t>森林资源管理</t>
  </si>
  <si>
    <t>2130209</t>
  </si>
  <si>
    <t>森林生态效益补偿</t>
  </si>
  <si>
    <t>2130299</t>
  </si>
  <si>
    <t>其他林业和草原支出</t>
  </si>
  <si>
    <t>21303</t>
  </si>
  <si>
    <t>水利</t>
  </si>
  <si>
    <t>2130304</t>
  </si>
  <si>
    <t>水利行业业务管理</t>
  </si>
  <si>
    <t>2130316</t>
  </si>
  <si>
    <t>农村水利</t>
  </si>
  <si>
    <t>2130321</t>
  </si>
  <si>
    <t>大中型水库移民后期扶持专项支出</t>
  </si>
  <si>
    <t>2130399</t>
  </si>
  <si>
    <t>其他水利支出</t>
  </si>
  <si>
    <t>21307</t>
  </si>
  <si>
    <t>农村综合改革</t>
  </si>
  <si>
    <t>2130701</t>
  </si>
  <si>
    <t>对村级公益事业建设的补助</t>
  </si>
  <si>
    <t>2130705</t>
  </si>
  <si>
    <t>对村民委员会和村党支部的补助</t>
  </si>
  <si>
    <t>2130707</t>
  </si>
  <si>
    <t>农村综合改革示范试点补助</t>
  </si>
  <si>
    <t>2130799</t>
  </si>
  <si>
    <t>其他农村综合改革支出</t>
  </si>
  <si>
    <t>21399</t>
  </si>
  <si>
    <t>其他农林水支出</t>
  </si>
  <si>
    <t>2139999</t>
  </si>
  <si>
    <t>214</t>
  </si>
  <si>
    <t>交通运输支出</t>
  </si>
  <si>
    <t>21401</t>
  </si>
  <si>
    <t>公路水路运输</t>
  </si>
  <si>
    <t>2140106</t>
  </si>
  <si>
    <t>公路养护</t>
  </si>
  <si>
    <t>215</t>
  </si>
  <si>
    <t>资源勘探工业信息等支出</t>
  </si>
  <si>
    <t>21508</t>
  </si>
  <si>
    <t>支持中小企业发展和管理支出</t>
  </si>
  <si>
    <t>2150899</t>
  </si>
  <si>
    <t>其他支持中小企业发展和管理支出</t>
  </si>
  <si>
    <t>216</t>
  </si>
  <si>
    <t>商业服务业等支出</t>
  </si>
  <si>
    <t>21699</t>
  </si>
  <si>
    <t>其他商业服务业等支出</t>
  </si>
  <si>
    <t>2169999</t>
  </si>
  <si>
    <t>221</t>
  </si>
  <si>
    <t>住房保障支出</t>
  </si>
  <si>
    <t>22101</t>
  </si>
  <si>
    <t>保障性安居工程支出</t>
  </si>
  <si>
    <t>2210105</t>
  </si>
  <si>
    <t>农村危房改造</t>
  </si>
  <si>
    <t>22102</t>
  </si>
  <si>
    <t>住房改革支出</t>
  </si>
  <si>
    <t>2210201</t>
  </si>
  <si>
    <t>住房公积金</t>
  </si>
  <si>
    <t>2210203</t>
  </si>
  <si>
    <t>购房补贴</t>
  </si>
  <si>
    <t>222</t>
  </si>
  <si>
    <t>粮油物资储备支出</t>
  </si>
  <si>
    <t>22204</t>
  </si>
  <si>
    <t>粮油储备</t>
  </si>
  <si>
    <t>2220401</t>
  </si>
  <si>
    <t>储备粮油补贴</t>
  </si>
  <si>
    <t>一般公共预算支出合计</t>
  </si>
  <si>
    <t>调出资金</t>
  </si>
  <si>
    <t>补充预算稳定调节基金</t>
  </si>
  <si>
    <t>结转下年支出</t>
  </si>
  <si>
    <t>上解支出</t>
  </si>
  <si>
    <t>说    明</t>
  </si>
  <si>
    <t>机关工资福利支出</t>
  </si>
  <si>
    <t>100%</t>
  </si>
  <si>
    <t>反映机关和参照公务员法管理的事业单位（以下简称参公事业单位）开支的在职职工和编制空额内长期聘用人员的各类劳动报酬，以及为上述人员缴纳的各项社会保险费等</t>
  </si>
  <si>
    <t>其中：工资奖金津补贴</t>
  </si>
  <si>
    <t>反映机关和参公事业单位按规定发放的基本工资、津贴补贴、奖金</t>
  </si>
  <si>
    <t xml:space="preserve">     社会保障缴费</t>
  </si>
  <si>
    <t>反映机关和参公事业单位为职工缴纳的基本养老保险缴费、职工基本医疗保险缴费、公务员医疗补助缴费，以及失业、工伤、生育和其他社会保障缴费</t>
  </si>
  <si>
    <t xml:space="preserve">     住房公积金</t>
  </si>
  <si>
    <t>反映机关和参公事业单位按规定比例为职工缴纳的住房公积金</t>
  </si>
  <si>
    <t xml:space="preserve">     其他工资福利支出</t>
  </si>
  <si>
    <t>反映机关和参公事业单位其他工资福利支出</t>
  </si>
  <si>
    <t>机关商品和服务支出</t>
  </si>
  <si>
    <t>反映机关和参公事业单位购买商品和服务的支出</t>
  </si>
  <si>
    <t>其中：办公经费</t>
  </si>
  <si>
    <t>反映机关和参公事业单位的办公费、印刷费、手续费、水费、电费、邮电费、物业管理费、差旅费、租赁费、工会经费、福利费、其他交通费用等</t>
  </si>
  <si>
    <t xml:space="preserve">     会议费</t>
  </si>
  <si>
    <t>反映机关和参公事业单位在会议期间按规定开支的住宿费、伙食费、会议场地租金、交通费、文件印刷费、医药费等</t>
  </si>
  <si>
    <t xml:space="preserve">     培训费</t>
  </si>
  <si>
    <t>反映机关和参公事业单位除因公出国（境）培训费以外的各类培训支出</t>
  </si>
  <si>
    <t xml:space="preserve">     专用材料购置费</t>
  </si>
  <si>
    <t>反映机关和参公事业单位不纳入固定资产核算范围的专用材料费、被装购置费、专用燃料费</t>
  </si>
  <si>
    <t xml:space="preserve">     委托业务费</t>
  </si>
  <si>
    <t>反映机关和参公事业单位的咨询费、劳务费、委托业务费</t>
  </si>
  <si>
    <t xml:space="preserve">     公务接待费</t>
  </si>
  <si>
    <t>反映机关和参公事业单位按规定开支的各类公务接待（含外宾接待）费用</t>
  </si>
  <si>
    <t xml:space="preserve">     因公出国（境）费用</t>
  </si>
  <si>
    <t>反映机关和参公事业单位公务出国（境）的国际旅费、国外城市间交通费、住宿费、伙食费、培训费、公杂费等支出</t>
  </si>
  <si>
    <t xml:space="preserve">     公务用车运行维护费</t>
  </si>
  <si>
    <t>反映机关和参公事业单位按规定保留的公务用车燃料费、维修费、过桥过路费、保险费等支出</t>
  </si>
  <si>
    <t xml:space="preserve">     维修（护）费</t>
  </si>
  <si>
    <t>反映机关和参公事业单位日常开支的固定资产（不包括车船等交通工具）修理和维护费用，网络信息系统运行与维护费用，以及按规定提取的修购基金</t>
  </si>
  <si>
    <t xml:space="preserve">     其他商品和服务支出</t>
  </si>
  <si>
    <t>反映上述科目未包括的日常公用支出</t>
  </si>
  <si>
    <t>机关资本性支出（一）</t>
  </si>
  <si>
    <t>反映机关和参公事业单位资本性支出。切块由发展改革部门安排的基本建设支出中机关和参公事业单位资本性支出不在此科目反映</t>
  </si>
  <si>
    <t>其中：设备购置</t>
  </si>
  <si>
    <t>反映机关和参公事业单位用于办公设备购置、专用设备购置、信息网络及软件购置更新方面的支出</t>
  </si>
  <si>
    <t xml:space="preserve">     其他资本性支出</t>
  </si>
  <si>
    <t>反映机关和参公事业单位用于物资储备、文物和陈列品购置、无形资产购置和其他资本性支出</t>
  </si>
  <si>
    <t>对事业单位经常性补助</t>
  </si>
  <si>
    <t>反映对事业单位（不含参公事业单位）的经常性补助支出</t>
  </si>
  <si>
    <t>其中：工资福利支出</t>
  </si>
  <si>
    <t>反映对事业单位的工资福利补助支出</t>
  </si>
  <si>
    <t xml:space="preserve">     商品和服务支出</t>
  </si>
  <si>
    <t>反映对事业单位的商品和服务补助支出</t>
  </si>
  <si>
    <t>对事业单位资本性补助</t>
  </si>
  <si>
    <t>反映对事业单位（不含参公事业单位）的资本性补助支出</t>
  </si>
  <si>
    <t>其中：资本性支出（一）</t>
  </si>
  <si>
    <t>反映事业单位资本性支出。切块由发展改革部门安排的基本建设支出中的事业单位资本性支出不在此科目反映</t>
  </si>
  <si>
    <t>对个人和家庭的补助</t>
  </si>
  <si>
    <t>反映政府用于对个人和家庭的补助支出</t>
  </si>
  <si>
    <t>其中：离退休费</t>
  </si>
  <si>
    <t>反映离休费、退休费、退职（役）费</t>
  </si>
  <si>
    <t>基本支出合计</t>
  </si>
  <si>
    <t>注：按照财政部制定的《政府收支分类科目》，支出经济分类科目按“政府预算支出经济分类”和“部门预算支出经济分类”分设。“政府预算支出经济分类”主要用于政府预算的编制、执行和公开；“部门预算支出经济分类”主要用于部门预算的编制、执行和公开。据此，本表中的一般公共预算基本支出按“政府预算支出经济分类”编制。</t>
  </si>
  <si>
    <t>项  目</t>
  </si>
  <si>
    <t xml:space="preserve">  1.基金转移收入</t>
  </si>
  <si>
    <t xml:space="preserve">  2.上年结转收入</t>
  </si>
  <si>
    <t>政府性基金收入合计</t>
  </si>
  <si>
    <t>预算科目</t>
  </si>
  <si>
    <t>21208</t>
  </si>
  <si>
    <t>国有土地使用权出让收入安排的支出</t>
  </si>
  <si>
    <t>2120803</t>
  </si>
  <si>
    <t>城市建设支出</t>
  </si>
  <si>
    <t>2120804</t>
  </si>
  <si>
    <t>农村基础设施建设支出</t>
  </si>
  <si>
    <t>2120816</t>
  </si>
  <si>
    <t>农业农村生态环境支出</t>
  </si>
  <si>
    <t>21372</t>
  </si>
  <si>
    <t>大中型水库移民后期扶持基金支出</t>
  </si>
  <si>
    <t>2137201</t>
  </si>
  <si>
    <t>移民补助</t>
  </si>
  <si>
    <t>229</t>
  </si>
  <si>
    <t>其他支出</t>
  </si>
  <si>
    <t>22960</t>
  </si>
  <si>
    <t>彩票公益金安排的支出</t>
  </si>
  <si>
    <t>2296002</t>
  </si>
  <si>
    <t>用于社会福利的彩票公益金支出</t>
  </si>
  <si>
    <t>2296011</t>
  </si>
  <si>
    <t>用于巩固脱贫攻坚成果衔接乡村振兴的彩票公益金支出</t>
  </si>
  <si>
    <t>政府性基金支出总计</t>
  </si>
  <si>
    <t>项       目</t>
  </si>
  <si>
    <t>执行数占调整后预算数的%</t>
  </si>
  <si>
    <t>国有资本经营收入</t>
  </si>
  <si>
    <t xml:space="preserve">     利润收入</t>
  </si>
  <si>
    <t>上年结余</t>
  </si>
  <si>
    <t>收入总计</t>
  </si>
  <si>
    <t>注：乡镇无国有资本经营收入，本表无数据</t>
  </si>
  <si>
    <t>国有资本经营预算支出</t>
  </si>
  <si>
    <t xml:space="preserve">    国有企业资本金注入</t>
  </si>
  <si>
    <t xml:space="preserve">      国有经济结构调整支出</t>
  </si>
  <si>
    <t>支出合计</t>
  </si>
  <si>
    <t>支出总计</t>
  </si>
  <si>
    <t>注：乡镇无国有资本经营支出，本表无数据。</t>
  </si>
  <si>
    <t>项 目</t>
  </si>
  <si>
    <t>社会保险基金收入</t>
  </si>
  <si>
    <t>其中：企业职工基本养老保险基金收入</t>
  </si>
  <si>
    <t>注：区级、乡镇不编制社会保险基金收支预算，故本表无数据</t>
  </si>
  <si>
    <t>社会保险基金支出</t>
  </si>
  <si>
    <t>其中：企业职工基本养老保险基金支出</t>
  </si>
  <si>
    <t>2024年对村级财政转移支付预算执行情况表</t>
  </si>
  <si>
    <t>序号</t>
  </si>
  <si>
    <t>村的名称</t>
  </si>
  <si>
    <t>大东</t>
  </si>
  <si>
    <t>响哃</t>
  </si>
  <si>
    <t>仙桥</t>
  </si>
  <si>
    <t>春风</t>
  </si>
  <si>
    <t>跃进</t>
  </si>
  <si>
    <t>时桥</t>
  </si>
  <si>
    <t>椿南</t>
  </si>
  <si>
    <t>育才</t>
  </si>
  <si>
    <t>大椿</t>
  </si>
  <si>
    <t>前哨</t>
  </si>
  <si>
    <t>前卫</t>
  </si>
  <si>
    <t>堡西</t>
  </si>
  <si>
    <t>油桥</t>
  </si>
  <si>
    <t>明强</t>
  </si>
  <si>
    <t>永兴</t>
  </si>
  <si>
    <t>东新</t>
  </si>
  <si>
    <t>惠民</t>
  </si>
  <si>
    <t>竖河</t>
  </si>
  <si>
    <t>竖南</t>
  </si>
  <si>
    <t>竖西</t>
  </si>
  <si>
    <t>新征</t>
  </si>
  <si>
    <t>合计</t>
  </si>
  <si>
    <t>项目</t>
  </si>
  <si>
    <t>执行数占年初预算数的%</t>
  </si>
  <si>
    <t>因公出国（境）费</t>
  </si>
  <si>
    <t>公务接待费</t>
  </si>
  <si>
    <t>公务用车购置及运行费</t>
  </si>
  <si>
    <t>其中：公务用车购置费</t>
  </si>
  <si>
    <t xml:space="preserve">      公务用车运行费</t>
  </si>
  <si>
    <t>17.21%</t>
  </si>
  <si>
    <t>注：①2024年“三公”经费执行合计16.26万元，完成预算的17.21%。其中：因公出国（境）费执行数为0万元；公务接待费执行数为7.33万元，完成预算的61.04%；公务用车购置及运行费执行数为8.94万元，完成预算的10.84%。低于预算主要是因为节约开支。</t>
  </si>
  <si>
    <t xml:space="preserve">    ②2024年因公出国（境）团组数0个，因公出国（境）0人次；公务用车购置数0辆，公务用车保有量6辆；国内公务接待130批次，国内公务接待1470人次。</t>
  </si>
  <si>
    <t>单位：万元（列至佰元）</t>
  </si>
  <si>
    <t>注：</t>
  </si>
  <si>
    <t>本乡镇无基本建设项目，故本表为空表。</t>
  </si>
  <si>
    <t>2024年政府收支执行情况的说明</t>
  </si>
  <si>
    <t>一、一般公共预算收支执行总体情况</t>
  </si>
  <si>
    <t>2024年收入执行数总计67655.9万元、支出执行数总计67655.9万元。与上年度相比，收入执行数总计减少4801.93万元，支出执行数总计减少4801.93万元。主要原因是：财政拨款收入减少。</t>
  </si>
  <si>
    <t>二、一般公共预算收入执行具体情况</t>
  </si>
  <si>
    <t>2024年收入执行数合计57783.37万元，其中：一般性转移支付收入32617.77万元，专项转移支付收入25165.6万元。</t>
  </si>
  <si>
    <t>三、一般公共预算支出执行具体情况</t>
  </si>
  <si>
    <t>2024年支出执行数合计49330.33万元。其中：一般公共服务支出5222.37万元,教育支出38.2万元,科学技术支出2.18万元,文化旅游体育与传媒支出68.06万元,社会保障和就业支出7617.77万元,卫生健康支出1466.81万元,节能环保支出988.11万元,城乡社区支出1440.34万元,农林水支出20699.37万元,交通运输支出388.18万元，资源勘探工业信息等支出10493.9万元,商业服务业等支出7万元,住房保障支出795.83万元，粮油物资储备支出102.21万元。</t>
  </si>
  <si>
    <t>四、预算绩效管理工作开展情况</t>
  </si>
  <si>
    <t>竖新镇申报专项资金项目绩效目标67个，涉及预算单位11个，金额13240.32万元，实现绩效目标100%申报的要求。实施本镇绩效跟踪项目67个，涉及预算单位11个，金额13240.32万元。完成本镇绩效评价项目4个，涉及预算单位4个，金额422.39万元。实施预算评审项目1个，预算资金70万元，核减资金0万元，核减率0%。</t>
  </si>
  <si>
    <t>上年执行数</t>
  </si>
  <si>
    <t>本年预算数</t>
  </si>
  <si>
    <t>预算数占上年执行数%</t>
  </si>
  <si>
    <t>科普活动</t>
  </si>
  <si>
    <t>义务兵优待</t>
  </si>
  <si>
    <t>农村籍退役士兵老年生活补助</t>
  </si>
  <si>
    <t>特困人员救助供养</t>
  </si>
  <si>
    <t>农村特困人员救助供养支出</t>
  </si>
  <si>
    <t>疾病预防控制机构</t>
  </si>
  <si>
    <t>援助其他地区支出</t>
  </si>
  <si>
    <t>政府性基金收入总计</t>
  </si>
  <si>
    <t xml:space="preserve">    利润收入</t>
  </si>
  <si>
    <t>2025年对村级财政转移支付预算表</t>
  </si>
  <si>
    <t>合  计</t>
  </si>
  <si>
    <t>备注：本年“三公”经费共增加0辆公务车，其中：新增0辆公务车，因报废更新0辆公务车。</t>
  </si>
  <si>
    <t>2025年政府收支预算相关情况说明</t>
  </si>
  <si>
    <t>一、一般公共预算收支预算总体情况</t>
  </si>
  <si>
    <t>2025年收入预算总计46901.86万元、支出预算总计46901.86万元。与上年年初预算数相比，收入、支出总计各增加273.76万元。主要原因是：动用预算稳定调节基金。</t>
  </si>
  <si>
    <t>二、一般公共预算收入预算具体情况</t>
  </si>
  <si>
    <t>2025年收入预算合计35194.06万元，其中：一般性转移支付收入30758.2万元，专项转移支付收入4435.86万元。</t>
  </si>
  <si>
    <t>三、一般公共预算支出预算具体情况</t>
  </si>
  <si>
    <t>2025年支出预算合计39143.66万元。其中：一般公共服务支出4018.92万元,教育支出15.9万元,科学技术支出3万元,文化旅游体育与传媒支出56.76万元,社会保障和就业支出5130.08万元,卫生健康支出783.89万元,节能环保支出755.04万元,城乡社区支出7808.83万元,农林水支出12268.49万元,资源勘探工业信息等支出7332.43万元,援助其他地区支出63万元，住房保障支出898.72万元，粮油物资储备支出8.6万元。</t>
  </si>
  <si>
    <t>四、“三公”经费预算情况说明</t>
  </si>
  <si>
    <t>2025年竖新镇行政单位（含参照公务员管理的事业单位）、事业单位和其他单位用财政拨款开支的“三公”经费预算合计37.5万元。比上年”三公”经费年初预算减少59.96万元，下降60.3%。其中</t>
  </si>
  <si>
    <t>因公出国（境）费预算15万元，主要安排机关及下属预算单位人员的国际合作交流、重大项目洽谈、境外培训研修等的国际旅费、国外城市间交通费、住宿费、伙食费、培训费、公杂费等支出。比上年初预算增加15万元，主要是按需安排因公出国（境）费。</t>
  </si>
  <si>
    <t>公务接待费预算12万元，主要安排会议、政策调研、专项检查以及团组接待交流等预算公务或开展业务所需住宿费、会场费、交通费、伙食费等支出。比上年年初预算持平。</t>
  </si>
  <si>
    <t>公务用车购置及运行费预算10.5万元（其中，公务用车购置费0万元，公务用车运行费10.5万元），主要安排编制内公务车辆的报废更新，以及用于安排市内因公出差、公务文件交换、日常工作开展等所需公务用车燃料费、维修费、过路过桥费、保险费等支出。比上年年初预算减少71.96万元，主要是2023年市容所垃圾车维修费做进了公务车维修费中。</t>
  </si>
  <si>
    <t>五、预算绩效管理工作开展情况</t>
  </si>
  <si>
    <t>2025年，竖新镇申报专项资金项目绩效目标39个，涉及预算单位8个，金额18964.50万元，实现绩效目标100%申报的要求。</t>
  </si>
</sst>
</file>

<file path=xl/styles.xml><?xml version="1.0" encoding="utf-8"?>
<styleSheet xmlns="http://schemas.openxmlformats.org/spreadsheetml/2006/main">
  <numFmts count="6">
    <numFmt numFmtId="176" formatCode="#0.00%"/>
    <numFmt numFmtId="177" formatCode="0.00_ "/>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46">
    <font>
      <sz val="11"/>
      <color indexed="8"/>
      <name val="宋体"/>
      <charset val="134"/>
    </font>
    <font>
      <sz val="11"/>
      <color indexed="8"/>
      <name val="宋体"/>
      <charset val="134"/>
      <scheme val="minor"/>
    </font>
    <font>
      <b/>
      <sz val="15"/>
      <name val="宋体"/>
      <charset val="134"/>
      <scheme val="minor"/>
    </font>
    <font>
      <b/>
      <sz val="12"/>
      <name val="宋体"/>
      <charset val="134"/>
      <scheme val="minor"/>
    </font>
    <font>
      <sz val="12"/>
      <name val="宋体"/>
      <charset val="134"/>
      <scheme val="minor"/>
    </font>
    <font>
      <sz val="11"/>
      <color indexed="8"/>
      <name val="宋体"/>
      <charset val="1"/>
      <scheme val="minor"/>
    </font>
    <font>
      <b/>
      <sz val="17"/>
      <name val="宋体"/>
      <charset val="134"/>
      <scheme val="minor"/>
    </font>
    <font>
      <sz val="11"/>
      <name val="宋体"/>
      <charset val="134"/>
      <scheme val="minor"/>
    </font>
    <font>
      <b/>
      <sz val="11"/>
      <name val="宋体"/>
      <charset val="134"/>
      <scheme val="minor"/>
    </font>
    <font>
      <sz val="10"/>
      <name val="宋体"/>
      <charset val="134"/>
      <scheme val="minor"/>
    </font>
    <font>
      <sz val="9"/>
      <name val="宋体"/>
      <charset val="134"/>
      <scheme val="minor"/>
    </font>
    <font>
      <b/>
      <sz val="9"/>
      <name val="宋体"/>
      <charset val="134"/>
      <scheme val="minor"/>
    </font>
    <font>
      <sz val="11"/>
      <name val="宋体"/>
      <charset val="134"/>
    </font>
    <font>
      <sz val="12"/>
      <name val="宋体"/>
      <charset val="134"/>
    </font>
    <font>
      <b/>
      <sz val="11"/>
      <color indexed="8"/>
      <name val="宋体"/>
      <charset val="134"/>
      <scheme val="minor"/>
    </font>
    <font>
      <b/>
      <sz val="10"/>
      <name val="阿里巴巴普惠体 M"/>
      <charset val="134"/>
    </font>
    <font>
      <b/>
      <sz val="9"/>
      <name val="阿里巴巴普惠体 M"/>
      <charset val="134"/>
    </font>
    <font>
      <sz val="9"/>
      <name val="阿里巴巴普惠体 M"/>
      <charset val="134"/>
    </font>
    <font>
      <b/>
      <sz val="10"/>
      <color indexed="8"/>
      <name val="宋体"/>
      <charset val="134"/>
      <scheme val="minor"/>
    </font>
    <font>
      <b/>
      <sz val="10"/>
      <name val="宋体"/>
      <charset val="134"/>
      <scheme val="minor"/>
    </font>
    <font>
      <b/>
      <sz val="11"/>
      <name val="宋体"/>
      <charset val="134"/>
    </font>
    <font>
      <sz val="9"/>
      <name val="SimSun"/>
      <charset val="134"/>
    </font>
    <font>
      <b/>
      <sz val="9"/>
      <name val="SimSun"/>
      <charset val="134"/>
    </font>
    <font>
      <sz val="11"/>
      <color indexed="8"/>
      <name val="宋体"/>
      <charset val="134"/>
      <scheme val="major"/>
    </font>
    <font>
      <sz val="14"/>
      <name val="宋体"/>
      <charset val="134"/>
      <scheme val="major"/>
    </font>
    <font>
      <sz val="10"/>
      <name val="宋体"/>
      <charset val="134"/>
      <scheme val="major"/>
    </font>
    <font>
      <sz val="11"/>
      <color theme="1"/>
      <name val="宋体"/>
      <charset val="0"/>
      <scheme val="minor"/>
    </font>
    <font>
      <sz val="11"/>
      <color theme="0"/>
      <name val="宋体"/>
      <charset val="0"/>
      <scheme val="minor"/>
    </font>
    <font>
      <sz val="11"/>
      <color theme="1"/>
      <name val="宋体"/>
      <charset val="134"/>
      <scheme val="minor"/>
    </font>
    <font>
      <sz val="11"/>
      <color rgb="FF9C0006"/>
      <name val="宋体"/>
      <charset val="0"/>
      <scheme val="minor"/>
    </font>
    <font>
      <b/>
      <sz val="11"/>
      <color rgb="FF3F3F3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u/>
      <sz val="11"/>
      <color rgb="FF0000FF"/>
      <name val="宋体"/>
      <charset val="0"/>
      <scheme val="minor"/>
    </font>
    <font>
      <i/>
      <sz val="11"/>
      <color rgb="FF7F7F7F"/>
      <name val="宋体"/>
      <charset val="0"/>
      <scheme val="minor"/>
    </font>
    <font>
      <b/>
      <sz val="15"/>
      <color theme="3"/>
      <name val="宋体"/>
      <charset val="134"/>
      <scheme val="minor"/>
    </font>
    <font>
      <b/>
      <sz val="18"/>
      <color theme="3"/>
      <name val="宋体"/>
      <charset val="134"/>
      <scheme val="minor"/>
    </font>
    <font>
      <sz val="11"/>
      <color rgb="FFFA7D00"/>
      <name val="宋体"/>
      <charset val="0"/>
      <scheme val="minor"/>
    </font>
    <font>
      <b/>
      <sz val="11"/>
      <color theme="1"/>
      <name val="宋体"/>
      <charset val="0"/>
      <scheme val="minor"/>
    </font>
    <font>
      <sz val="11"/>
      <color rgb="FF006100"/>
      <name val="宋体"/>
      <charset val="0"/>
      <scheme val="minor"/>
    </font>
    <font>
      <b/>
      <sz val="11"/>
      <color rgb="FFFA7D00"/>
      <name val="宋体"/>
      <charset val="0"/>
      <scheme val="minor"/>
    </font>
    <font>
      <b/>
      <sz val="11"/>
      <color rgb="FFFFFFFF"/>
      <name val="宋体"/>
      <charset val="0"/>
      <scheme val="minor"/>
    </font>
    <font>
      <sz val="11"/>
      <color rgb="FF9C6500"/>
      <name val="宋体"/>
      <charset val="0"/>
      <scheme val="minor"/>
    </font>
    <font>
      <sz val="11"/>
      <color rgb="FF3F3F76"/>
      <name val="宋体"/>
      <charset val="0"/>
      <scheme val="minor"/>
    </font>
    <font>
      <b/>
      <sz val="13"/>
      <color theme="3"/>
      <name val="宋体"/>
      <charset val="134"/>
      <scheme val="minor"/>
    </font>
  </fonts>
  <fills count="33">
    <fill>
      <patternFill patternType="none"/>
    </fill>
    <fill>
      <patternFill patternType="gray125"/>
    </fill>
    <fill>
      <patternFill patternType="solid">
        <fgColor theme="4" tint="0.599993896298105"/>
        <bgColor indexed="64"/>
      </patternFill>
    </fill>
    <fill>
      <patternFill patternType="solid">
        <fgColor theme="9"/>
        <bgColor indexed="64"/>
      </patternFill>
    </fill>
    <fill>
      <patternFill patternType="solid">
        <fgColor theme="4" tint="0.799981688894314"/>
        <bgColor indexed="64"/>
      </patternFill>
    </fill>
    <fill>
      <patternFill patternType="solid">
        <fgColor theme="8"/>
        <bgColor indexed="64"/>
      </patternFill>
    </fill>
    <fill>
      <patternFill patternType="solid">
        <fgColor rgb="FFFFC7CE"/>
        <bgColor indexed="64"/>
      </patternFill>
    </fill>
    <fill>
      <patternFill patternType="solid">
        <fgColor theme="9" tint="0.799981688894314"/>
        <bgColor indexed="64"/>
      </patternFill>
    </fill>
    <fill>
      <patternFill patternType="solid">
        <fgColor rgb="FFF2F2F2"/>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theme="5"/>
        <bgColor indexed="64"/>
      </patternFill>
    </fill>
    <fill>
      <patternFill patternType="solid">
        <fgColor theme="7" tint="0.399975585192419"/>
        <bgColor indexed="64"/>
      </patternFill>
    </fill>
    <fill>
      <patternFill patternType="solid">
        <fgColor rgb="FFC6EFCE"/>
        <bgColor indexed="64"/>
      </patternFill>
    </fill>
    <fill>
      <patternFill patternType="solid">
        <fgColor theme="5" tint="0.599993896298105"/>
        <bgColor indexed="64"/>
      </patternFill>
    </fill>
    <fill>
      <patternFill patternType="solid">
        <fgColor rgb="FFA5A5A5"/>
        <bgColor indexed="64"/>
      </patternFill>
    </fill>
    <fill>
      <patternFill patternType="solid">
        <fgColor rgb="FFFFEB9C"/>
        <bgColor indexed="64"/>
      </patternFill>
    </fill>
    <fill>
      <patternFill patternType="solid">
        <fgColor rgb="FFFFCC99"/>
        <bgColor indexed="64"/>
      </patternFill>
    </fill>
    <fill>
      <patternFill patternType="solid">
        <fgColor theme="5" tint="0.399975585192419"/>
        <bgColor indexed="64"/>
      </patternFill>
    </fill>
    <fill>
      <patternFill patternType="solid">
        <fgColor theme="6"/>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7"/>
        <bgColor indexed="64"/>
      </patternFill>
    </fill>
    <fill>
      <patternFill patternType="solid">
        <fgColor rgb="FFFFFFCC"/>
        <bgColor indexed="64"/>
      </patternFill>
    </fill>
    <fill>
      <patternFill patternType="solid">
        <fgColor theme="4"/>
        <bgColor indexed="64"/>
      </patternFill>
    </fill>
    <fill>
      <patternFill patternType="solid">
        <fgColor theme="7" tint="0.799981688894314"/>
        <bgColor indexed="64"/>
      </patternFill>
    </fill>
    <fill>
      <patternFill patternType="solid">
        <fgColor theme="6" tint="0.799981688894314"/>
        <bgColor indexed="64"/>
      </patternFill>
    </fill>
  </fills>
  <borders count="23">
    <border>
      <left/>
      <right/>
      <top/>
      <bottom/>
      <diagonal/>
    </border>
    <border>
      <left style="thin">
        <color indexed="22"/>
      </left>
      <right style="thin">
        <color indexed="22"/>
      </right>
      <top style="thin">
        <color indexed="22"/>
      </top>
      <bottom style="thin">
        <color indexed="22"/>
      </bottom>
      <diagonal/>
    </border>
    <border>
      <left style="thin">
        <color rgb="FF000000"/>
      </left>
      <right style="thin">
        <color rgb="FF000000"/>
      </right>
      <top style="thin">
        <color rgb="FF000000"/>
      </top>
      <bottom style="thin">
        <color rgb="FF000000"/>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indexed="22"/>
      </left>
      <right style="thin">
        <color indexed="22"/>
      </right>
      <top style="thin">
        <color indexed="22"/>
      </top>
      <bottom/>
      <diagonal/>
    </border>
    <border>
      <left style="thin">
        <color auto="1"/>
      </left>
      <right style="thin">
        <color auto="1"/>
      </right>
      <top/>
      <bottom style="thin">
        <color rgb="FF000000"/>
      </bottom>
      <diagonal/>
    </border>
    <border>
      <left/>
      <right style="thin">
        <color rgb="FF000000"/>
      </right>
      <top style="thin">
        <color rgb="FF000000"/>
      </top>
      <bottom style="thin">
        <color auto="1"/>
      </bottom>
      <diagonal/>
    </border>
    <border>
      <left style="thin">
        <color rgb="FF000000"/>
      </left>
      <right style="thin">
        <color rgb="FF000000"/>
      </right>
      <top style="thin">
        <color rgb="FF000000"/>
      </top>
      <bottom style="thin">
        <color auto="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right/>
      <top/>
      <bottom style="double">
        <color rgb="FFFF8001"/>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0" fontId="27" fillId="14" borderId="0" applyNumberFormat="0" applyBorder="0" applyAlignment="0" applyProtection="0">
      <alignment vertical="center"/>
    </xf>
    <xf numFmtId="0" fontId="26" fillId="31" borderId="0" applyNumberFormat="0" applyBorder="0" applyAlignment="0" applyProtection="0">
      <alignment vertical="center"/>
    </xf>
    <xf numFmtId="0" fontId="27" fillId="28" borderId="0" applyNumberFormat="0" applyBorder="0" applyAlignment="0" applyProtection="0">
      <alignment vertical="center"/>
    </xf>
    <xf numFmtId="0" fontId="44" fillId="21" borderId="20" applyNumberFormat="0" applyAlignment="0" applyProtection="0">
      <alignment vertical="center"/>
    </xf>
    <xf numFmtId="0" fontId="26" fillId="25" borderId="0" applyNumberFormat="0" applyBorder="0" applyAlignment="0" applyProtection="0">
      <alignment vertical="center"/>
    </xf>
    <xf numFmtId="0" fontId="26" fillId="32" borderId="0" applyNumberFormat="0" applyBorder="0" applyAlignment="0" applyProtection="0">
      <alignment vertical="center"/>
    </xf>
    <xf numFmtId="44" fontId="28" fillId="0" borderId="0" applyFont="0" applyFill="0" applyBorder="0" applyAlignment="0" applyProtection="0">
      <alignment vertical="center"/>
    </xf>
    <xf numFmtId="0" fontId="27" fillId="23" borderId="0" applyNumberFormat="0" applyBorder="0" applyAlignment="0" applyProtection="0">
      <alignment vertical="center"/>
    </xf>
    <xf numFmtId="9" fontId="0" fillId="0" borderId="0" applyFont="0" applyFill="0" applyBorder="0" applyAlignment="0" applyProtection="0">
      <alignment vertical="center"/>
    </xf>
    <xf numFmtId="0" fontId="27" fillId="22" borderId="0" applyNumberFormat="0" applyBorder="0" applyAlignment="0" applyProtection="0">
      <alignment vertical="center"/>
    </xf>
    <xf numFmtId="0" fontId="27" fillId="27" borderId="0" applyNumberFormat="0" applyBorder="0" applyAlignment="0" applyProtection="0">
      <alignment vertical="center"/>
    </xf>
    <xf numFmtId="0" fontId="27" fillId="15" borderId="0" applyNumberFormat="0" applyBorder="0" applyAlignment="0" applyProtection="0">
      <alignment vertical="center"/>
    </xf>
    <xf numFmtId="0" fontId="27" fillId="24" borderId="0" applyNumberFormat="0" applyBorder="0" applyAlignment="0" applyProtection="0">
      <alignment vertical="center"/>
    </xf>
    <xf numFmtId="0" fontId="27" fillId="16" borderId="0" applyNumberFormat="0" applyBorder="0" applyAlignment="0" applyProtection="0">
      <alignment vertical="center"/>
    </xf>
    <xf numFmtId="0" fontId="41" fillId="8" borderId="20" applyNumberFormat="0" applyAlignment="0" applyProtection="0">
      <alignment vertical="center"/>
    </xf>
    <xf numFmtId="0" fontId="27" fillId="30" borderId="0" applyNumberFormat="0" applyBorder="0" applyAlignment="0" applyProtection="0">
      <alignment vertical="center"/>
    </xf>
    <xf numFmtId="0" fontId="43" fillId="20" borderId="0" applyNumberFormat="0" applyBorder="0" applyAlignment="0" applyProtection="0">
      <alignment vertical="center"/>
    </xf>
    <xf numFmtId="0" fontId="26" fillId="26" borderId="0" applyNumberFormat="0" applyBorder="0" applyAlignment="0" applyProtection="0">
      <alignment vertical="center"/>
    </xf>
    <xf numFmtId="0" fontId="40" fillId="17" borderId="0" applyNumberFormat="0" applyBorder="0" applyAlignment="0" applyProtection="0">
      <alignment vertical="center"/>
    </xf>
    <xf numFmtId="0" fontId="26" fillId="4" borderId="0" applyNumberFormat="0" applyBorder="0" applyAlignment="0" applyProtection="0">
      <alignment vertical="center"/>
    </xf>
    <xf numFmtId="0" fontId="39" fillId="0" borderId="19" applyNumberFormat="0" applyFill="0" applyAlignment="0" applyProtection="0">
      <alignment vertical="center"/>
    </xf>
    <xf numFmtId="0" fontId="29" fillId="6" borderId="0" applyNumberFormat="0" applyBorder="0" applyAlignment="0" applyProtection="0">
      <alignment vertical="center"/>
    </xf>
    <xf numFmtId="0" fontId="42" fillId="19" borderId="21" applyNumberFormat="0" applyAlignment="0" applyProtection="0">
      <alignment vertical="center"/>
    </xf>
    <xf numFmtId="0" fontId="30" fillId="8" borderId="15" applyNumberFormat="0" applyAlignment="0" applyProtection="0">
      <alignment vertical="center"/>
    </xf>
    <xf numFmtId="0" fontId="36" fillId="0" borderId="17" applyNumberFormat="0" applyFill="0" applyAlignment="0" applyProtection="0">
      <alignment vertical="center"/>
    </xf>
    <xf numFmtId="0" fontId="35" fillId="0" borderId="0" applyNumberFormat="0" applyFill="0" applyBorder="0" applyAlignment="0" applyProtection="0">
      <alignment vertical="center"/>
    </xf>
    <xf numFmtId="0" fontId="26" fillId="13" borderId="0" applyNumberFormat="0" applyBorder="0" applyAlignment="0" applyProtection="0">
      <alignment vertical="center"/>
    </xf>
    <xf numFmtId="0" fontId="32" fillId="0" borderId="0" applyNumberFormat="0" applyFill="0" applyBorder="0" applyAlignment="0" applyProtection="0">
      <alignment vertical="center"/>
    </xf>
    <xf numFmtId="42" fontId="28" fillId="0" borderId="0" applyFont="0" applyFill="0" applyBorder="0" applyAlignment="0" applyProtection="0">
      <alignment vertical="center"/>
    </xf>
    <xf numFmtId="0" fontId="26" fillId="12" borderId="0" applyNumberFormat="0" applyBorder="0" applyAlignment="0" applyProtection="0">
      <alignment vertical="center"/>
    </xf>
    <xf numFmtId="43" fontId="28" fillId="0" borderId="0" applyFont="0" applyFill="0" applyBorder="0" applyAlignment="0" applyProtection="0">
      <alignment vertical="center"/>
    </xf>
    <xf numFmtId="0" fontId="31"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26" fillId="18" borderId="0" applyNumberFormat="0" applyBorder="0" applyAlignment="0" applyProtection="0">
      <alignment vertical="center"/>
    </xf>
    <xf numFmtId="0" fontId="33" fillId="0" borderId="0" applyNumberFormat="0" applyFill="0" applyBorder="0" applyAlignment="0" applyProtection="0">
      <alignment vertical="center"/>
    </xf>
    <xf numFmtId="0" fontId="27" fillId="9" borderId="0" applyNumberFormat="0" applyBorder="0" applyAlignment="0" applyProtection="0">
      <alignment vertical="center"/>
    </xf>
    <xf numFmtId="0" fontId="28" fillId="29" borderId="22" applyNumberFormat="0" applyFont="0" applyAlignment="0" applyProtection="0">
      <alignment vertical="center"/>
    </xf>
    <xf numFmtId="0" fontId="26" fillId="7" borderId="0" applyNumberFormat="0" applyBorder="0" applyAlignment="0" applyProtection="0">
      <alignment vertical="center"/>
    </xf>
    <xf numFmtId="0" fontId="27" fillId="5" borderId="0" applyNumberFormat="0" applyBorder="0" applyAlignment="0" applyProtection="0">
      <alignment vertical="center"/>
    </xf>
    <xf numFmtId="0" fontId="26" fillId="10" borderId="0" applyNumberFormat="0" applyBorder="0" applyAlignment="0" applyProtection="0">
      <alignment vertical="center"/>
    </xf>
    <xf numFmtId="0" fontId="34" fillId="0" borderId="0" applyNumberFormat="0" applyFill="0" applyBorder="0" applyAlignment="0" applyProtection="0">
      <alignment vertical="center"/>
    </xf>
    <xf numFmtId="41" fontId="28" fillId="0" borderId="0" applyFont="0" applyFill="0" applyBorder="0" applyAlignment="0" applyProtection="0">
      <alignment vertical="center"/>
    </xf>
    <xf numFmtId="0" fontId="45" fillId="0" borderId="17" applyNumberFormat="0" applyFill="0" applyAlignment="0" applyProtection="0">
      <alignment vertical="center"/>
    </xf>
    <xf numFmtId="0" fontId="26" fillId="11" borderId="0" applyNumberFormat="0" applyBorder="0" applyAlignment="0" applyProtection="0">
      <alignment vertical="center"/>
    </xf>
    <xf numFmtId="0" fontId="32" fillId="0" borderId="16" applyNumberFormat="0" applyFill="0" applyAlignment="0" applyProtection="0">
      <alignment vertical="center"/>
    </xf>
    <xf numFmtId="0" fontId="27" fillId="3" borderId="0" applyNumberFormat="0" applyBorder="0" applyAlignment="0" applyProtection="0">
      <alignment vertical="center"/>
    </xf>
    <xf numFmtId="0" fontId="26" fillId="2" borderId="0" applyNumberFormat="0" applyBorder="0" applyAlignment="0" applyProtection="0">
      <alignment vertical="center"/>
    </xf>
    <xf numFmtId="0" fontId="38" fillId="0" borderId="18" applyNumberFormat="0" applyFill="0" applyAlignment="0" applyProtection="0">
      <alignment vertical="center"/>
    </xf>
  </cellStyleXfs>
  <cellXfs count="119">
    <xf numFmtId="0" fontId="0" fillId="0" borderId="0" xfId="0">
      <alignment vertical="center"/>
    </xf>
    <xf numFmtId="0" fontId="1" fillId="0" borderId="0" xfId="0" applyFont="1">
      <alignment vertical="center"/>
    </xf>
    <xf numFmtId="0" fontId="2" fillId="0" borderId="0" xfId="0" applyFont="1" applyBorder="1" applyAlignment="1">
      <alignment horizontal="center" vertical="center" wrapText="1"/>
    </xf>
    <xf numFmtId="0" fontId="3" fillId="0" borderId="1" xfId="0" applyFont="1" applyBorder="1" applyAlignment="1">
      <alignment vertical="center" wrapText="1"/>
    </xf>
    <xf numFmtId="0" fontId="4" fillId="0" borderId="1" xfId="0" applyFont="1" applyBorder="1" applyAlignment="1">
      <alignment vertical="center" wrapText="1"/>
    </xf>
    <xf numFmtId="0" fontId="5" fillId="0" borderId="0" xfId="0" applyFont="1" applyFill="1" applyAlignment="1">
      <alignment vertical="center"/>
    </xf>
    <xf numFmtId="0" fontId="6" fillId="0" borderId="0" xfId="0" applyFont="1" applyFill="1" applyAlignment="1">
      <alignment horizontal="center" vertical="center" wrapText="1"/>
    </xf>
    <xf numFmtId="0" fontId="7" fillId="0" borderId="0" xfId="0" applyFont="1" applyFill="1" applyBorder="1" applyAlignment="1">
      <alignment vertical="center" wrapText="1"/>
    </xf>
    <xf numFmtId="0" fontId="8" fillId="0" borderId="2"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2" xfId="0" applyFont="1" applyFill="1" applyBorder="1" applyAlignment="1">
      <alignment vertical="center" wrapText="1"/>
    </xf>
    <xf numFmtId="4" fontId="9" fillId="0" borderId="2" xfId="0" applyNumberFormat="1" applyFont="1" applyFill="1" applyBorder="1" applyAlignment="1">
      <alignment horizontal="right" vertical="center"/>
    </xf>
    <xf numFmtId="0" fontId="10" fillId="0" borderId="0" xfId="0" applyFont="1" applyFill="1" applyBorder="1" applyAlignment="1">
      <alignment vertical="center" wrapText="1"/>
    </xf>
    <xf numFmtId="0" fontId="6" fillId="0" borderId="0" xfId="0" applyFont="1" applyBorder="1" applyAlignment="1">
      <alignment horizontal="center" vertical="center" wrapText="1"/>
    </xf>
    <xf numFmtId="0" fontId="10" fillId="0" borderId="0" xfId="0" applyFont="1" applyBorder="1" applyAlignment="1">
      <alignment vertical="center" wrapText="1"/>
    </xf>
    <xf numFmtId="0" fontId="10" fillId="0" borderId="0" xfId="0" applyFont="1" applyBorder="1" applyAlignment="1">
      <alignment horizontal="right" vertical="center" wrapText="1"/>
    </xf>
    <xf numFmtId="0" fontId="11" fillId="0" borderId="3" xfId="0" applyFont="1" applyBorder="1" applyAlignment="1">
      <alignment horizontal="center" vertical="center" wrapText="1"/>
    </xf>
    <xf numFmtId="0" fontId="10" fillId="0" borderId="3" xfId="0" applyFont="1" applyBorder="1" applyAlignment="1">
      <alignment vertical="center" wrapText="1"/>
    </xf>
    <xf numFmtId="177" fontId="10" fillId="0" borderId="3" xfId="0" applyNumberFormat="1" applyFont="1" applyBorder="1" applyAlignment="1">
      <alignment horizontal="right" vertical="center" wrapText="1"/>
    </xf>
    <xf numFmtId="177" fontId="10" fillId="0" borderId="4" xfId="0" applyNumberFormat="1" applyFont="1" applyBorder="1" applyAlignment="1">
      <alignment horizontal="right" vertical="center" wrapText="1"/>
    </xf>
    <xf numFmtId="0" fontId="10" fillId="0" borderId="5" xfId="0" applyFont="1" applyBorder="1" applyAlignment="1">
      <alignment vertical="center" wrapText="1"/>
    </xf>
    <xf numFmtId="0" fontId="1" fillId="0" borderId="6" xfId="0" applyFont="1" applyBorder="1">
      <alignment vertical="center"/>
    </xf>
    <xf numFmtId="177" fontId="10" fillId="0" borderId="7" xfId="0" applyNumberFormat="1" applyFont="1" applyBorder="1" applyAlignment="1">
      <alignment horizontal="right" vertical="center" wrapText="1"/>
    </xf>
    <xf numFmtId="177" fontId="11" fillId="0" borderId="8" xfId="0" applyNumberFormat="1" applyFont="1" applyBorder="1" applyAlignment="1">
      <alignment horizontal="right" vertical="center" wrapText="1"/>
    </xf>
    <xf numFmtId="177" fontId="11" fillId="0" borderId="3" xfId="0" applyNumberFormat="1" applyFont="1" applyBorder="1" applyAlignment="1">
      <alignment horizontal="right" vertical="center" wrapText="1"/>
    </xf>
    <xf numFmtId="0" fontId="12" fillId="0" borderId="2" xfId="0" applyFont="1" applyFill="1" applyBorder="1" applyAlignment="1">
      <alignment vertical="center" wrapText="1"/>
    </xf>
    <xf numFmtId="4" fontId="13" fillId="0" borderId="2" xfId="0" applyNumberFormat="1" applyFont="1" applyFill="1" applyBorder="1" applyAlignment="1">
      <alignment horizontal="right" vertical="center" wrapText="1"/>
    </xf>
    <xf numFmtId="0" fontId="12" fillId="0" borderId="2" xfId="0" applyFont="1" applyFill="1" applyBorder="1" applyAlignment="1">
      <alignment horizontal="center" vertical="center" wrapText="1"/>
    </xf>
    <xf numFmtId="177" fontId="13" fillId="0" borderId="2" xfId="0" applyNumberFormat="1" applyFont="1" applyFill="1" applyBorder="1" applyAlignment="1">
      <alignment vertical="center" wrapText="1"/>
    </xf>
    <xf numFmtId="0" fontId="13" fillId="0" borderId="2" xfId="0" applyFont="1" applyFill="1" applyBorder="1" applyAlignment="1">
      <alignment vertical="center" wrapText="1"/>
    </xf>
    <xf numFmtId="0" fontId="10" fillId="0" borderId="0" xfId="0" applyFont="1" applyBorder="1" applyAlignment="1">
      <alignment horizontal="center" vertical="center" wrapText="1"/>
    </xf>
    <xf numFmtId="0" fontId="10" fillId="0" borderId="0" xfId="0" applyFont="1" applyAlignment="1">
      <alignment horizontal="justify" vertical="center" wrapText="1"/>
    </xf>
    <xf numFmtId="0" fontId="11" fillId="0" borderId="3" xfId="0" applyFont="1" applyBorder="1" applyAlignment="1">
      <alignment vertical="center" wrapText="1"/>
    </xf>
    <xf numFmtId="0" fontId="14" fillId="0" borderId="0" xfId="0" applyFont="1">
      <alignment vertical="center"/>
    </xf>
    <xf numFmtId="0" fontId="15" fillId="0" borderId="2" xfId="0" applyFont="1" applyFill="1" applyBorder="1" applyAlignment="1">
      <alignment horizontal="left" vertical="center" wrapText="1"/>
    </xf>
    <xf numFmtId="177" fontId="11" fillId="0" borderId="3" xfId="0" applyNumberFormat="1" applyFont="1" applyBorder="1" applyAlignment="1">
      <alignment horizontal="center" vertical="center" wrapText="1"/>
    </xf>
    <xf numFmtId="0" fontId="16" fillId="0" borderId="2" xfId="0" applyFont="1" applyFill="1" applyBorder="1" applyAlignment="1">
      <alignment horizontal="left" vertical="center" wrapText="1"/>
    </xf>
    <xf numFmtId="0" fontId="17" fillId="0" borderId="2" xfId="0" applyFont="1" applyFill="1" applyBorder="1" applyAlignment="1">
      <alignment horizontal="left" vertical="center" wrapText="1"/>
    </xf>
    <xf numFmtId="177" fontId="10" fillId="0" borderId="3" xfId="0" applyNumberFormat="1" applyFont="1" applyBorder="1" applyAlignment="1">
      <alignment horizontal="center" vertical="center" wrapText="1"/>
    </xf>
    <xf numFmtId="0" fontId="10" fillId="0" borderId="3" xfId="0" applyFont="1" applyBorder="1" applyAlignment="1">
      <alignment horizontal="center" vertical="center" wrapText="1"/>
    </xf>
    <xf numFmtId="4" fontId="11" fillId="0" borderId="3" xfId="0" applyNumberFormat="1" applyFont="1" applyBorder="1" applyAlignment="1">
      <alignment horizontal="center" vertical="center" wrapText="1"/>
    </xf>
    <xf numFmtId="4" fontId="10" fillId="0" borderId="3" xfId="0" applyNumberFormat="1" applyFont="1" applyBorder="1" applyAlignment="1">
      <alignment horizontal="center" vertical="center" wrapText="1"/>
    </xf>
    <xf numFmtId="0" fontId="13" fillId="0" borderId="6" xfId="0" applyFont="1" applyFill="1" applyBorder="1" applyAlignment="1">
      <alignment horizontal="center" vertical="center"/>
    </xf>
    <xf numFmtId="4" fontId="10" fillId="0" borderId="3" xfId="0" applyNumberFormat="1" applyFont="1" applyBorder="1" applyAlignment="1">
      <alignment horizontal="right" vertical="center" wrapText="1"/>
    </xf>
    <xf numFmtId="0" fontId="10" fillId="0" borderId="3" xfId="0" applyFont="1" applyBorder="1" applyAlignment="1">
      <alignment horizontal="left" vertical="center" wrapText="1"/>
    </xf>
    <xf numFmtId="0" fontId="8" fillId="0" borderId="2" xfId="0" applyFont="1" applyFill="1" applyBorder="1" applyAlignment="1">
      <alignment vertical="center" wrapText="1"/>
    </xf>
    <xf numFmtId="0" fontId="17" fillId="0" borderId="2" xfId="0" applyFont="1" applyFill="1" applyBorder="1" applyAlignment="1">
      <alignment vertical="center" wrapText="1"/>
    </xf>
    <xf numFmtId="9" fontId="10" fillId="0" borderId="3" xfId="0" applyNumberFormat="1" applyFont="1" applyBorder="1" applyAlignment="1">
      <alignment vertical="center" wrapText="1"/>
    </xf>
    <xf numFmtId="0" fontId="16" fillId="0" borderId="2" xfId="0" applyFont="1" applyFill="1" applyBorder="1" applyAlignment="1">
      <alignment vertical="center" wrapText="1"/>
    </xf>
    <xf numFmtId="10" fontId="11" fillId="0" borderId="3" xfId="0" applyNumberFormat="1" applyFont="1" applyBorder="1" applyAlignment="1">
      <alignment vertical="center" wrapText="1"/>
    </xf>
    <xf numFmtId="0" fontId="6" fillId="0" borderId="0" xfId="0" applyFont="1" applyAlignment="1">
      <alignment horizontal="center" vertical="center" wrapText="1"/>
    </xf>
    <xf numFmtId="4" fontId="11" fillId="0" borderId="3" xfId="0" applyNumberFormat="1" applyFont="1" applyBorder="1" applyAlignment="1">
      <alignment horizontal="right" vertical="center" wrapText="1"/>
    </xf>
    <xf numFmtId="0" fontId="7" fillId="0" borderId="2" xfId="0" applyFont="1" applyFill="1" applyBorder="1" applyAlignment="1">
      <alignment vertical="center" wrapText="1"/>
    </xf>
    <xf numFmtId="0" fontId="8" fillId="0" borderId="9" xfId="0" applyFont="1" applyFill="1" applyBorder="1" applyAlignment="1">
      <alignment vertical="center" wrapText="1"/>
    </xf>
    <xf numFmtId="4" fontId="11" fillId="0" borderId="4" xfId="0" applyNumberFormat="1" applyFont="1" applyBorder="1" applyAlignment="1">
      <alignment horizontal="right" vertical="center" wrapText="1"/>
    </xf>
    <xf numFmtId="0" fontId="7" fillId="0" borderId="6" xfId="0" applyFont="1" applyFill="1" applyBorder="1" applyAlignment="1">
      <alignment vertical="center" wrapText="1"/>
    </xf>
    <xf numFmtId="4" fontId="10" fillId="0" borderId="6" xfId="0" applyNumberFormat="1" applyFont="1" applyBorder="1" applyAlignment="1">
      <alignment horizontal="right" vertical="center" wrapText="1"/>
    </xf>
    <xf numFmtId="0" fontId="8" fillId="0" borderId="6" xfId="0" applyFont="1" applyFill="1" applyBorder="1" applyAlignment="1">
      <alignment vertical="center" wrapText="1"/>
    </xf>
    <xf numFmtId="4" fontId="11" fillId="0" borderId="6" xfId="0" applyNumberFormat="1" applyFont="1" applyBorder="1" applyAlignment="1">
      <alignment horizontal="right" vertical="center" wrapText="1"/>
    </xf>
    <xf numFmtId="0" fontId="4" fillId="0" borderId="0" xfId="0" applyFont="1" applyFill="1" applyAlignment="1">
      <alignment horizontal="center" vertical="center" wrapText="1"/>
    </xf>
    <xf numFmtId="0" fontId="10" fillId="0" borderId="2" xfId="0" applyFont="1" applyFill="1" applyBorder="1" applyAlignment="1">
      <alignment vertical="center" wrapText="1"/>
    </xf>
    <xf numFmtId="0" fontId="10" fillId="0" borderId="9" xfId="0" applyFont="1" applyFill="1" applyBorder="1" applyAlignment="1">
      <alignment vertical="center" wrapText="1"/>
    </xf>
    <xf numFmtId="0" fontId="10" fillId="0" borderId="6" xfId="0" applyFont="1" applyFill="1" applyBorder="1" applyAlignment="1">
      <alignment vertical="center" wrapText="1"/>
    </xf>
    <xf numFmtId="0" fontId="18" fillId="0" borderId="0" xfId="0" applyFont="1">
      <alignment vertical="center"/>
    </xf>
    <xf numFmtId="177" fontId="19" fillId="0" borderId="3" xfId="0" applyNumberFormat="1" applyFont="1" applyBorder="1" applyAlignment="1">
      <alignment horizontal="center" vertical="center" wrapText="1"/>
    </xf>
    <xf numFmtId="0" fontId="11" fillId="0" borderId="2" xfId="0" applyFont="1" applyFill="1" applyBorder="1" applyAlignment="1">
      <alignment vertical="center" wrapText="1"/>
    </xf>
    <xf numFmtId="10" fontId="10" fillId="0" borderId="3" xfId="0" applyNumberFormat="1" applyFont="1" applyBorder="1" applyAlignment="1">
      <alignment vertical="center" wrapText="1"/>
    </xf>
    <xf numFmtId="0" fontId="10" fillId="0" borderId="4" xfId="0" applyFont="1" applyBorder="1" applyAlignment="1">
      <alignment vertical="center" wrapText="1"/>
    </xf>
    <xf numFmtId="0" fontId="8" fillId="0" borderId="10" xfId="0" applyFont="1" applyFill="1" applyBorder="1" applyAlignment="1">
      <alignment vertical="center" wrapText="1"/>
    </xf>
    <xf numFmtId="0" fontId="10" fillId="0" borderId="7" xfId="0" applyFont="1" applyBorder="1" applyAlignment="1">
      <alignment vertical="center" wrapText="1"/>
    </xf>
    <xf numFmtId="0" fontId="3" fillId="0" borderId="11" xfId="0" applyFont="1" applyBorder="1" applyAlignment="1">
      <alignment vertical="center" wrapText="1"/>
    </xf>
    <xf numFmtId="0" fontId="4" fillId="0" borderId="6" xfId="0" applyFont="1" applyFill="1" applyBorder="1" applyAlignment="1">
      <alignment vertical="center" wrapText="1"/>
    </xf>
    <xf numFmtId="0" fontId="6" fillId="0" borderId="0" xfId="0" applyFont="1" applyFill="1" applyBorder="1" applyAlignment="1">
      <alignment horizontal="center" vertical="center" wrapText="1"/>
    </xf>
    <xf numFmtId="0" fontId="7" fillId="0" borderId="0" xfId="0" applyFont="1" applyFill="1" applyBorder="1" applyAlignment="1">
      <alignment horizontal="right" vertical="center" wrapText="1"/>
    </xf>
    <xf numFmtId="0" fontId="9" fillId="0" borderId="12" xfId="0" applyFont="1" applyFill="1" applyBorder="1" applyAlignment="1">
      <alignment horizontal="center" vertical="center" wrapText="1"/>
    </xf>
    <xf numFmtId="0" fontId="9" fillId="0" borderId="13" xfId="0" applyFont="1" applyFill="1" applyBorder="1" applyAlignment="1">
      <alignment vertical="center" wrapText="1"/>
    </xf>
    <xf numFmtId="4" fontId="9" fillId="0" borderId="14" xfId="0" applyNumberFormat="1" applyFont="1" applyFill="1" applyBorder="1" applyAlignment="1">
      <alignment horizontal="right" vertical="center"/>
    </xf>
    <xf numFmtId="0" fontId="9" fillId="0" borderId="0" xfId="0" applyFont="1" applyFill="1" applyBorder="1" applyAlignment="1">
      <alignment horizontal="center" vertical="center" wrapText="1"/>
    </xf>
    <xf numFmtId="0" fontId="9" fillId="0" borderId="0" xfId="0" applyFont="1" applyFill="1" applyAlignment="1">
      <alignment horizontal="left" vertical="center" wrapText="1"/>
    </xf>
    <xf numFmtId="4" fontId="9" fillId="0" borderId="0" xfId="0" applyNumberFormat="1" applyFont="1" applyFill="1" applyBorder="1" applyAlignment="1">
      <alignment horizontal="right" vertical="center"/>
    </xf>
    <xf numFmtId="0" fontId="9" fillId="0" borderId="0" xfId="0" applyFont="1" applyFill="1" applyBorder="1" applyAlignment="1">
      <alignment vertical="center" wrapText="1"/>
    </xf>
    <xf numFmtId="176" fontId="17" fillId="0" borderId="2" xfId="0" applyNumberFormat="1" applyFont="1" applyFill="1" applyBorder="1" applyAlignment="1">
      <alignment horizontal="right" vertical="center" wrapText="1"/>
    </xf>
    <xf numFmtId="49" fontId="11" fillId="0" borderId="3" xfId="0" applyNumberFormat="1" applyFont="1" applyBorder="1" applyAlignment="1">
      <alignment horizontal="right" vertical="center" wrapText="1"/>
    </xf>
    <xf numFmtId="0" fontId="4" fillId="0" borderId="0" xfId="0" applyFont="1" applyFill="1" applyBorder="1" applyAlignment="1">
      <alignment vertical="center" wrapText="1"/>
    </xf>
    <xf numFmtId="0" fontId="20" fillId="0" borderId="2"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21" fillId="0" borderId="2" xfId="0" applyFont="1" applyFill="1" applyBorder="1" applyAlignment="1">
      <alignment horizontal="center" vertical="center" wrapText="1"/>
    </xf>
    <xf numFmtId="0" fontId="22" fillId="0" borderId="2" xfId="0" applyFont="1" applyFill="1" applyBorder="1" applyAlignment="1">
      <alignment horizontal="center" vertical="center" wrapText="1"/>
    </xf>
    <xf numFmtId="0" fontId="22" fillId="0" borderId="9"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21" fillId="0" borderId="9" xfId="0" applyFont="1" applyFill="1" applyBorder="1" applyAlignment="1">
      <alignment horizontal="center" vertical="center" wrapText="1"/>
    </xf>
    <xf numFmtId="0" fontId="22" fillId="0" borderId="6"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21" fillId="0" borderId="6"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21" fillId="0" borderId="2" xfId="0" applyFont="1" applyFill="1" applyBorder="1" applyAlignment="1">
      <alignment vertical="center" wrapText="1"/>
    </xf>
    <xf numFmtId="0" fontId="10" fillId="0" borderId="0" xfId="0" applyFont="1" applyBorder="1" applyAlignment="1">
      <alignment horizontal="left" vertical="center" wrapText="1"/>
    </xf>
    <xf numFmtId="0" fontId="3" fillId="0" borderId="2" xfId="0" applyFont="1" applyFill="1" applyBorder="1" applyAlignment="1">
      <alignment vertical="center" wrapText="1"/>
    </xf>
    <xf numFmtId="0" fontId="4" fillId="0" borderId="2" xfId="0" applyFont="1" applyFill="1" applyBorder="1" applyAlignment="1">
      <alignment vertical="center" wrapText="1"/>
    </xf>
    <xf numFmtId="4" fontId="15" fillId="0" borderId="2" xfId="0" applyNumberFormat="1" applyFont="1" applyFill="1" applyBorder="1" applyAlignment="1">
      <alignment horizontal="right" vertical="center" wrapText="1"/>
    </xf>
    <xf numFmtId="4" fontId="16" fillId="0" borderId="2" xfId="0" applyNumberFormat="1" applyFont="1" applyFill="1" applyBorder="1" applyAlignment="1">
      <alignment horizontal="right" vertical="center" wrapText="1"/>
    </xf>
    <xf numFmtId="4" fontId="17" fillId="0" borderId="2" xfId="0" applyNumberFormat="1" applyFont="1" applyFill="1" applyBorder="1" applyAlignment="1">
      <alignment horizontal="right" vertical="center" wrapText="1"/>
    </xf>
    <xf numFmtId="0" fontId="16" fillId="0" borderId="2" xfId="0" applyFont="1" applyFill="1" applyBorder="1" applyAlignment="1">
      <alignment horizontal="center" vertical="center" wrapText="1"/>
    </xf>
    <xf numFmtId="176" fontId="15" fillId="0" borderId="2" xfId="0" applyNumberFormat="1" applyFont="1" applyFill="1" applyBorder="1" applyAlignment="1">
      <alignment horizontal="right" vertical="center" wrapText="1"/>
    </xf>
    <xf numFmtId="176" fontId="16" fillId="0" borderId="2" xfId="0" applyNumberFormat="1" applyFont="1" applyFill="1" applyBorder="1" applyAlignment="1">
      <alignment horizontal="right" vertical="center" wrapText="1"/>
    </xf>
    <xf numFmtId="9" fontId="17" fillId="0" borderId="2" xfId="0" applyNumberFormat="1" applyFont="1" applyFill="1" applyBorder="1" applyAlignment="1">
      <alignment vertical="center" wrapText="1"/>
    </xf>
    <xf numFmtId="9" fontId="10" fillId="0" borderId="6" xfId="0" applyNumberFormat="1" applyFont="1" applyFill="1" applyBorder="1" applyAlignment="1" applyProtection="1">
      <alignment vertical="center" wrapText="1"/>
    </xf>
    <xf numFmtId="4" fontId="6" fillId="0" borderId="0" xfId="0" applyNumberFormat="1" applyFont="1" applyAlignment="1">
      <alignment horizontal="center" vertical="center" wrapText="1"/>
    </xf>
    <xf numFmtId="0" fontId="11" fillId="0" borderId="3" xfId="0" applyFont="1" applyBorder="1" applyAlignment="1">
      <alignment horizontal="left" vertical="center" wrapText="1"/>
    </xf>
    <xf numFmtId="0" fontId="10" fillId="0" borderId="4" xfId="0" applyFont="1" applyBorder="1" applyAlignment="1">
      <alignment horizontal="left" vertical="center" wrapText="1"/>
    </xf>
    <xf numFmtId="4" fontId="10" fillId="0" borderId="4" xfId="0" applyNumberFormat="1" applyFont="1" applyBorder="1" applyAlignment="1">
      <alignment horizontal="right" vertical="center" wrapText="1"/>
    </xf>
    <xf numFmtId="0" fontId="11" fillId="0" borderId="6" xfId="0" applyFont="1" applyBorder="1" applyAlignment="1">
      <alignment horizontal="left" vertical="center" wrapText="1"/>
    </xf>
    <xf numFmtId="0" fontId="4" fillId="0" borderId="0" xfId="0" applyFont="1" applyFill="1" applyAlignment="1">
      <alignment horizontal="justify" vertical="center" wrapText="1"/>
    </xf>
    <xf numFmtId="49" fontId="10" fillId="0" borderId="3" xfId="0" applyNumberFormat="1" applyFont="1" applyBorder="1" applyAlignment="1">
      <alignment horizontal="right" vertical="center" wrapText="1"/>
    </xf>
    <xf numFmtId="49" fontId="10" fillId="0" borderId="4" xfId="0" applyNumberFormat="1" applyFont="1" applyBorder="1" applyAlignment="1">
      <alignment horizontal="right" vertical="center" wrapText="1"/>
    </xf>
    <xf numFmtId="49" fontId="11" fillId="0" borderId="6" xfId="0" applyNumberFormat="1" applyFont="1" applyBorder="1" applyAlignment="1">
      <alignment horizontal="right" vertical="center" wrapText="1"/>
    </xf>
    <xf numFmtId="0" fontId="23" fillId="0" borderId="0" xfId="0" applyFont="1">
      <alignment vertical="center"/>
    </xf>
    <xf numFmtId="0" fontId="24" fillId="0" borderId="0" xfId="0" applyFont="1" applyBorder="1" applyAlignment="1">
      <alignment horizontal="center" vertical="center" wrapText="1"/>
    </xf>
    <xf numFmtId="0" fontId="25" fillId="0" borderId="0" xfId="0" applyFont="1" applyBorder="1" applyAlignment="1">
      <alignment vertical="center" wrapText="1"/>
    </xf>
  </cellXfs>
  <cellStyles count="49">
    <cellStyle name="常规" xfId="0" builtinId="0"/>
    <cellStyle name="60% - 强调文字颜色 6" xfId="1" builtinId="52"/>
    <cellStyle name="20% - 强调文字颜色 4" xfId="2" builtinId="42"/>
    <cellStyle name="强调文字颜色 4" xfId="3" builtinId="41"/>
    <cellStyle name="输入" xfId="4" builtinId="20"/>
    <cellStyle name="40% - 强调文字颜色 3" xfId="5" builtinId="39"/>
    <cellStyle name="20% - 强调文字颜色 3" xfId="6" builtinId="38"/>
    <cellStyle name="货币" xfId="7" builtinId="4"/>
    <cellStyle name="强调文字颜色 3" xfId="8" builtinId="37"/>
    <cellStyle name="百分比" xfId="9" builtinId="5"/>
    <cellStyle name="60% - 强调文字颜色 2" xfId="10" builtinId="36"/>
    <cellStyle name="60% - 强调文字颜色 5" xfId="11" builtinId="48"/>
    <cellStyle name="强调文字颜色 2" xfId="12" builtinId="33"/>
    <cellStyle name="60% - 强调文字颜色 1" xfId="13" builtinId="32"/>
    <cellStyle name="60% - 强调文字颜色 4" xfId="14" builtinId="44"/>
    <cellStyle name="计算" xfId="15" builtinId="22"/>
    <cellStyle name="强调文字颜色 1" xfId="16" builtinId="29"/>
    <cellStyle name="适中" xfId="17" builtinId="28"/>
    <cellStyle name="20% - 强调文字颜色 5" xfId="18" builtinId="46"/>
    <cellStyle name="好" xfId="19" builtinId="26"/>
    <cellStyle name="20% - 强调文字颜色 1" xfId="20" builtinId="30"/>
    <cellStyle name="汇总" xfId="21" builtinId="25"/>
    <cellStyle name="差" xfId="22" builtinId="27"/>
    <cellStyle name="检查单元格" xfId="23" builtinId="23"/>
    <cellStyle name="输出" xfId="24" builtinId="21"/>
    <cellStyle name="标题 1" xfId="25" builtinId="16"/>
    <cellStyle name="解释性文本" xfId="26" builtinId="53"/>
    <cellStyle name="20% - 强调文字颜色 2" xfId="27" builtinId="34"/>
    <cellStyle name="标题 4" xfId="28" builtinId="19"/>
    <cellStyle name="货币[0]" xfId="29" builtinId="7"/>
    <cellStyle name="40% - 强调文字颜色 4" xfId="30" builtinId="43"/>
    <cellStyle name="千位分隔" xfId="31" builtinId="3"/>
    <cellStyle name="已访问的超链接" xfId="32" builtinId="9"/>
    <cellStyle name="标题" xfId="33" builtinId="15"/>
    <cellStyle name="40% - 强调文字颜色 2" xfId="34" builtinId="35"/>
    <cellStyle name="警告文本" xfId="35" builtinId="11"/>
    <cellStyle name="60% - 强调文字颜色 3" xfId="36" builtinId="40"/>
    <cellStyle name="注释" xfId="37" builtinId="10"/>
    <cellStyle name="20% - 强调文字颜色 6" xfId="38" builtinId="50"/>
    <cellStyle name="强调文字颜色 5" xfId="39" builtinId="45"/>
    <cellStyle name="40% - 强调文字颜色 6" xfId="40" builtinId="51"/>
    <cellStyle name="超链接" xfId="41" builtinId="8"/>
    <cellStyle name="千位分隔[0]" xfId="42" builtinId="6"/>
    <cellStyle name="标题 2" xfId="43" builtinId="17"/>
    <cellStyle name="40% - 强调文字颜色 5" xfId="44" builtinId="47"/>
    <cellStyle name="标题 3" xfId="45" builtinId="18"/>
    <cellStyle name="强调文字颜色 6" xfId="46" builtinId="49"/>
    <cellStyle name="40% - 强调文字颜色 1" xfId="47" builtinId="31"/>
    <cellStyle name="链接单元格" xfId="48" builtinId="24"/>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0" Type="http://schemas.openxmlformats.org/officeDocument/2006/relationships/sharedStrings" Target="sharedStrings.xml"/><Relationship Id="rId3" Type="http://schemas.openxmlformats.org/officeDocument/2006/relationships/worksheet" Target="worksheets/sheet3.xml"/><Relationship Id="rId29" Type="http://schemas.openxmlformats.org/officeDocument/2006/relationships/styles" Target="styles.xml"/><Relationship Id="rId28" Type="http://schemas.openxmlformats.org/officeDocument/2006/relationships/theme" Target="theme/theme1.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3"/>
  <sheetViews>
    <sheetView view="pageBreakPreview" zoomScaleNormal="145" workbookViewId="0">
      <selection activeCell="A3" sqref="A3"/>
    </sheetView>
  </sheetViews>
  <sheetFormatPr defaultColWidth="10" defaultRowHeight="13.5"/>
  <cols>
    <col min="1" max="1" width="72.375" style="116" customWidth="1"/>
    <col min="2" max="2" width="9.75" style="116" customWidth="1"/>
    <col min="3" max="16384" width="10" style="116"/>
  </cols>
  <sheetData>
    <row r="1" ht="22.7" customHeight="1" spans="1:1">
      <c r="A1" s="117" t="s">
        <v>0</v>
      </c>
    </row>
    <row r="2" ht="17.1" customHeight="1" spans="1:1">
      <c r="A2" s="118"/>
    </row>
    <row r="3" ht="17.1" customHeight="1" spans="1:1">
      <c r="A3" s="118" t="s">
        <v>1</v>
      </c>
    </row>
    <row r="4" ht="17.1" customHeight="1" spans="1:1">
      <c r="A4" s="118"/>
    </row>
    <row r="5" ht="17.1" customHeight="1" spans="1:1">
      <c r="A5" s="118" t="s">
        <v>2</v>
      </c>
    </row>
    <row r="6" ht="17.1" customHeight="1" spans="1:1">
      <c r="A6" s="118" t="s">
        <v>3</v>
      </c>
    </row>
    <row r="7" ht="17.1" customHeight="1" spans="1:1">
      <c r="A7" s="118" t="s">
        <v>4</v>
      </c>
    </row>
    <row r="8" ht="17.1" customHeight="1" spans="1:1">
      <c r="A8" s="118" t="s">
        <v>5</v>
      </c>
    </row>
    <row r="9" ht="17.1" customHeight="1" spans="1:1">
      <c r="A9" s="118" t="s">
        <v>6</v>
      </c>
    </row>
    <row r="10" ht="17.1" customHeight="1" spans="1:1">
      <c r="A10" s="118" t="s">
        <v>7</v>
      </c>
    </row>
    <row r="11" ht="17.1" customHeight="1" spans="1:1">
      <c r="A11" s="118" t="s">
        <v>8</v>
      </c>
    </row>
    <row r="12" ht="17.1" customHeight="1" spans="1:1">
      <c r="A12" s="118" t="s">
        <v>9</v>
      </c>
    </row>
    <row r="13" ht="17.1" customHeight="1" spans="1:1">
      <c r="A13" s="118" t="s">
        <v>10</v>
      </c>
    </row>
    <row r="14" ht="17.1" customHeight="1" spans="1:1">
      <c r="A14" s="118" t="s">
        <v>11</v>
      </c>
    </row>
    <row r="15" ht="17.1" customHeight="1" spans="1:1">
      <c r="A15" s="118" t="s">
        <v>12</v>
      </c>
    </row>
    <row r="16" ht="17.1" customHeight="1" spans="1:1">
      <c r="A16" s="118" t="s">
        <v>13</v>
      </c>
    </row>
    <row r="17" ht="17.1" customHeight="1" spans="1:1">
      <c r="A17" s="118" t="s">
        <v>14</v>
      </c>
    </row>
    <row r="18" ht="17.1" customHeight="1" spans="1:1">
      <c r="A18" s="118" t="s">
        <v>15</v>
      </c>
    </row>
    <row r="19" ht="17.1" customHeight="1" spans="1:1">
      <c r="A19" s="118" t="s">
        <v>16</v>
      </c>
    </row>
    <row r="20" ht="17.1" customHeight="1" spans="1:1">
      <c r="A20" s="118" t="s">
        <v>17</v>
      </c>
    </row>
    <row r="21" ht="17.1" customHeight="1" spans="1:1">
      <c r="A21" s="118" t="s">
        <v>18</v>
      </c>
    </row>
    <row r="22" ht="17.1" customHeight="1" spans="1:1">
      <c r="A22" s="118" t="s">
        <v>19</v>
      </c>
    </row>
    <row r="23" ht="17.1" customHeight="1" spans="1:1">
      <c r="A23" s="118" t="s">
        <v>20</v>
      </c>
    </row>
    <row r="24" ht="17.1" customHeight="1" spans="1:1">
      <c r="A24" s="118" t="s">
        <v>21</v>
      </c>
    </row>
    <row r="25" ht="17.1" customHeight="1" spans="1:1">
      <c r="A25" s="118" t="s">
        <v>22</v>
      </c>
    </row>
    <row r="26" ht="17.1" customHeight="1" spans="1:1">
      <c r="A26" s="118" t="s">
        <v>23</v>
      </c>
    </row>
    <row r="27" ht="17.1" customHeight="1" spans="1:1">
      <c r="A27" s="118" t="s">
        <v>24</v>
      </c>
    </row>
    <row r="28" ht="17.1" customHeight="1" spans="1:1">
      <c r="A28" s="118" t="s">
        <v>25</v>
      </c>
    </row>
    <row r="29" ht="17.1" customHeight="1" spans="1:1">
      <c r="A29" s="118" t="s">
        <v>26</v>
      </c>
    </row>
    <row r="30" ht="17.1" customHeight="1" spans="1:1">
      <c r="A30" s="118" t="s">
        <v>27</v>
      </c>
    </row>
    <row r="31" ht="17.1" customHeight="1" spans="1:1">
      <c r="A31" s="118"/>
    </row>
    <row r="32" ht="17.1" customHeight="1" spans="1:1">
      <c r="A32" s="118"/>
    </row>
    <row r="33" ht="17.1" customHeight="1"/>
  </sheetData>
  <pageMargins left="1.10236220472441" right="0.31496062992126" top="0.236220472440945" bottom="0.236220472440945"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7"/>
  <sheetViews>
    <sheetView view="pageBreakPreview" zoomScaleNormal="100" workbookViewId="0">
      <selection activeCell="F3" sqref="F3"/>
    </sheetView>
  </sheetViews>
  <sheetFormatPr defaultColWidth="10" defaultRowHeight="13.5" outlineLevelRow="6" outlineLevelCol="4"/>
  <cols>
    <col min="1" max="1" width="45.625" style="1" customWidth="1"/>
    <col min="2" max="2" width="10.75" style="1" customWidth="1"/>
    <col min="3" max="3" width="21" style="1" customWidth="1"/>
    <col min="4" max="4" width="16.875" style="1" customWidth="1"/>
    <col min="5" max="5" width="20.875" style="1" customWidth="1"/>
    <col min="6" max="6" width="9.75" style="1" customWidth="1"/>
    <col min="7" max="16384" width="10" style="1"/>
  </cols>
  <sheetData>
    <row r="1" ht="39.95" customHeight="1" spans="1:5">
      <c r="A1" s="13" t="s">
        <v>10</v>
      </c>
      <c r="B1" s="13"/>
      <c r="C1" s="13"/>
      <c r="D1" s="13"/>
      <c r="E1" s="13"/>
    </row>
    <row r="2" ht="22.7" customHeight="1" spans="1:5">
      <c r="A2" s="14"/>
      <c r="B2" s="14"/>
      <c r="C2" s="14"/>
      <c r="D2" s="14"/>
      <c r="E2" s="15" t="s">
        <v>40</v>
      </c>
    </row>
    <row r="3" ht="34.15" customHeight="1" spans="1:5">
      <c r="A3" s="16" t="s">
        <v>443</v>
      </c>
      <c r="B3" s="16" t="s">
        <v>30</v>
      </c>
      <c r="C3" s="16" t="s">
        <v>31</v>
      </c>
      <c r="D3" s="16" t="s">
        <v>32</v>
      </c>
      <c r="E3" s="16" t="s">
        <v>431</v>
      </c>
    </row>
    <row r="4" ht="25.7" customHeight="1" spans="1:5">
      <c r="A4" s="17" t="s">
        <v>447</v>
      </c>
      <c r="B4" s="17"/>
      <c r="C4" s="17"/>
      <c r="D4" s="17"/>
      <c r="E4" s="17"/>
    </row>
    <row r="5" ht="25.7" customHeight="1" spans="1:5">
      <c r="A5" s="17" t="s">
        <v>448</v>
      </c>
      <c r="B5" s="17"/>
      <c r="C5" s="17"/>
      <c r="D5" s="17"/>
      <c r="E5" s="17"/>
    </row>
    <row r="6" ht="25.7" customHeight="1" spans="1:5">
      <c r="A6" s="17"/>
      <c r="B6" s="17"/>
      <c r="C6" s="17"/>
      <c r="D6" s="17"/>
      <c r="E6" s="17"/>
    </row>
    <row r="7" ht="25.7" customHeight="1" spans="1:5">
      <c r="A7" s="17" t="s">
        <v>446</v>
      </c>
      <c r="B7" s="17"/>
      <c r="C7" s="17"/>
      <c r="D7" s="17"/>
      <c r="E7" s="17"/>
    </row>
  </sheetData>
  <mergeCells count="2">
    <mergeCell ref="A1:E1"/>
    <mergeCell ref="A7:E7"/>
  </mergeCells>
  <printOptions horizontalCentered="1" verticalCentered="1"/>
  <pageMargins left="0.314583333333333" right="0.314583333333333" top="0.236111111111111" bottom="0.236111111111111" header="0" footer="0"/>
  <pageSetup paperSize="9" orientation="landscape" horizontalDpi="600"/>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5"/>
  <sheetViews>
    <sheetView view="pageBreakPreview" zoomScaleNormal="100" workbookViewId="0">
      <selection activeCell="A26" sqref="$A26:$XFD26"/>
    </sheetView>
  </sheetViews>
  <sheetFormatPr defaultColWidth="10" defaultRowHeight="13.5" outlineLevelCol="5"/>
  <cols>
    <col min="1" max="1" width="5.625" style="1" customWidth="1"/>
    <col min="2" max="2" width="23.625" style="1" customWidth="1"/>
    <col min="3" max="3" width="20" style="1" customWidth="1"/>
    <col min="4" max="4" width="19" style="1" customWidth="1"/>
    <col min="5" max="6" width="16.375" style="1" customWidth="1"/>
    <col min="7" max="7" width="9.75" style="1" customWidth="1"/>
    <col min="8" max="16384" width="10" style="1"/>
  </cols>
  <sheetData>
    <row r="1" ht="39.95" customHeight="1" spans="1:6">
      <c r="A1" s="13" t="s">
        <v>449</v>
      </c>
      <c r="B1" s="13"/>
      <c r="C1" s="13"/>
      <c r="D1" s="13"/>
      <c r="E1" s="13"/>
      <c r="F1" s="13"/>
    </row>
    <row r="2" ht="22.7" customHeight="1" spans="1:6">
      <c r="A2" s="14"/>
      <c r="B2" s="14"/>
      <c r="C2" s="14"/>
      <c r="D2" s="14"/>
      <c r="E2" s="14"/>
      <c r="F2" s="15" t="s">
        <v>40</v>
      </c>
    </row>
    <row r="3" ht="34.15" customHeight="1" spans="1:6">
      <c r="A3" s="16" t="s">
        <v>450</v>
      </c>
      <c r="B3" s="16" t="s">
        <v>451</v>
      </c>
      <c r="C3" s="16" t="s">
        <v>30</v>
      </c>
      <c r="D3" s="16" t="s">
        <v>31</v>
      </c>
      <c r="E3" s="16" t="s">
        <v>32</v>
      </c>
      <c r="F3" s="16" t="s">
        <v>431</v>
      </c>
    </row>
    <row r="4" ht="27.75" customHeight="1" spans="1:6">
      <c r="A4" s="84">
        <v>1</v>
      </c>
      <c r="B4" s="85" t="s">
        <v>452</v>
      </c>
      <c r="C4" s="86">
        <v>35</v>
      </c>
      <c r="D4" s="86">
        <v>36.7</v>
      </c>
      <c r="E4" s="86">
        <v>36.7</v>
      </c>
      <c r="F4" s="95">
        <v>100</v>
      </c>
    </row>
    <row r="5" ht="27.75" customHeight="1" spans="1:6">
      <c r="A5" s="84">
        <v>2</v>
      </c>
      <c r="B5" s="85" t="s">
        <v>453</v>
      </c>
      <c r="C5" s="86">
        <v>35</v>
      </c>
      <c r="D5" s="86">
        <v>45</v>
      </c>
      <c r="E5" s="86">
        <v>45</v>
      </c>
      <c r="F5" s="95">
        <v>100</v>
      </c>
    </row>
    <row r="6" ht="27.75" customHeight="1" spans="1:6">
      <c r="A6" s="84">
        <v>3</v>
      </c>
      <c r="B6" s="85" t="s">
        <v>454</v>
      </c>
      <c r="C6" s="86">
        <v>35</v>
      </c>
      <c r="D6" s="86">
        <v>30.5</v>
      </c>
      <c r="E6" s="86">
        <v>30.5</v>
      </c>
      <c r="F6" s="95">
        <v>100</v>
      </c>
    </row>
    <row r="7" ht="27.75" customHeight="1" spans="1:6">
      <c r="A7" s="84">
        <v>4</v>
      </c>
      <c r="B7" s="85" t="s">
        <v>455</v>
      </c>
      <c r="C7" s="86">
        <v>35</v>
      </c>
      <c r="D7" s="86">
        <v>44.7</v>
      </c>
      <c r="E7" s="86">
        <v>44.7</v>
      </c>
      <c r="F7" s="95">
        <v>100</v>
      </c>
    </row>
    <row r="8" ht="27.75" customHeight="1" spans="1:6">
      <c r="A8" s="87">
        <v>5</v>
      </c>
      <c r="B8" s="85" t="s">
        <v>456</v>
      </c>
      <c r="C8" s="86">
        <v>35</v>
      </c>
      <c r="D8" s="86">
        <v>59.3</v>
      </c>
      <c r="E8" s="86">
        <v>59.3</v>
      </c>
      <c r="F8" s="95">
        <v>100</v>
      </c>
    </row>
    <row r="9" ht="27.75" customHeight="1" spans="1:6">
      <c r="A9" s="87">
        <v>6</v>
      </c>
      <c r="B9" s="85" t="s">
        <v>457</v>
      </c>
      <c r="C9" s="86">
        <v>35</v>
      </c>
      <c r="D9" s="86">
        <v>45.6</v>
      </c>
      <c r="E9" s="86">
        <v>45.6</v>
      </c>
      <c r="F9" s="95">
        <v>100</v>
      </c>
    </row>
    <row r="10" ht="27.75" customHeight="1" spans="1:6">
      <c r="A10" s="87">
        <v>7</v>
      </c>
      <c r="B10" s="85" t="s">
        <v>458</v>
      </c>
      <c r="C10" s="86">
        <v>35</v>
      </c>
      <c r="D10" s="86">
        <v>16.9</v>
      </c>
      <c r="E10" s="86">
        <v>16.9</v>
      </c>
      <c r="F10" s="95">
        <v>100</v>
      </c>
    </row>
    <row r="11" ht="27.75" customHeight="1" spans="1:6">
      <c r="A11" s="87">
        <v>8</v>
      </c>
      <c r="B11" s="85" t="s">
        <v>459</v>
      </c>
      <c r="C11" s="86">
        <v>35</v>
      </c>
      <c r="D11" s="86">
        <v>36.1</v>
      </c>
      <c r="E11" s="86">
        <v>36.1</v>
      </c>
      <c r="F11" s="95">
        <v>100</v>
      </c>
    </row>
    <row r="12" ht="27.75" customHeight="1" spans="1:6">
      <c r="A12" s="87">
        <v>9</v>
      </c>
      <c r="B12" s="85" t="s">
        <v>460</v>
      </c>
      <c r="C12" s="86">
        <v>35</v>
      </c>
      <c r="D12" s="86">
        <v>38.5</v>
      </c>
      <c r="E12" s="86">
        <v>38.5</v>
      </c>
      <c r="F12" s="95">
        <v>100</v>
      </c>
    </row>
    <row r="13" ht="27.75" customHeight="1" spans="1:6">
      <c r="A13" s="87">
        <v>10</v>
      </c>
      <c r="B13" s="85" t="s">
        <v>461</v>
      </c>
      <c r="C13" s="86">
        <v>35</v>
      </c>
      <c r="D13" s="86">
        <v>9</v>
      </c>
      <c r="E13" s="86">
        <v>9</v>
      </c>
      <c r="F13" s="95">
        <v>100</v>
      </c>
    </row>
    <row r="14" ht="27.75" customHeight="1" spans="1:6">
      <c r="A14" s="87">
        <v>11</v>
      </c>
      <c r="B14" s="85" t="s">
        <v>462</v>
      </c>
      <c r="C14" s="86">
        <v>35</v>
      </c>
      <c r="D14" s="86">
        <v>36.7</v>
      </c>
      <c r="E14" s="86">
        <v>36.7</v>
      </c>
      <c r="F14" s="95">
        <v>100</v>
      </c>
    </row>
    <row r="15" ht="27.75" customHeight="1" spans="1:6">
      <c r="A15" s="87">
        <v>12</v>
      </c>
      <c r="B15" s="85" t="s">
        <v>463</v>
      </c>
      <c r="C15" s="86">
        <v>35</v>
      </c>
      <c r="D15" s="86">
        <v>33.1</v>
      </c>
      <c r="E15" s="86">
        <v>33.1</v>
      </c>
      <c r="F15" s="95">
        <v>100</v>
      </c>
    </row>
    <row r="16" ht="27.75" customHeight="1" spans="1:6">
      <c r="A16" s="87">
        <v>13</v>
      </c>
      <c r="B16" s="85" t="s">
        <v>464</v>
      </c>
      <c r="C16" s="86">
        <v>35</v>
      </c>
      <c r="D16" s="86">
        <v>36.7</v>
      </c>
      <c r="E16" s="86">
        <v>36.7</v>
      </c>
      <c r="F16" s="95">
        <v>100</v>
      </c>
    </row>
    <row r="17" ht="27.75" customHeight="1" spans="1:6">
      <c r="A17" s="87">
        <v>14</v>
      </c>
      <c r="B17" s="85" t="s">
        <v>465</v>
      </c>
      <c r="C17" s="86">
        <v>35</v>
      </c>
      <c r="D17" s="86">
        <v>27.8</v>
      </c>
      <c r="E17" s="86">
        <v>27.8</v>
      </c>
      <c r="F17" s="95">
        <v>100</v>
      </c>
    </row>
    <row r="18" ht="27.75" customHeight="1" spans="1:6">
      <c r="A18" s="87">
        <v>15</v>
      </c>
      <c r="B18" s="85" t="s">
        <v>466</v>
      </c>
      <c r="C18" s="86">
        <v>35</v>
      </c>
      <c r="D18" s="86">
        <v>29</v>
      </c>
      <c r="E18" s="86">
        <v>29</v>
      </c>
      <c r="F18" s="95">
        <v>100</v>
      </c>
    </row>
    <row r="19" ht="27.75" customHeight="1" spans="1:6">
      <c r="A19" s="87">
        <v>16</v>
      </c>
      <c r="B19" s="85" t="s">
        <v>467</v>
      </c>
      <c r="C19" s="86">
        <v>35</v>
      </c>
      <c r="D19" s="86">
        <v>32.9</v>
      </c>
      <c r="E19" s="86">
        <v>32.9</v>
      </c>
      <c r="F19" s="95">
        <v>100</v>
      </c>
    </row>
    <row r="20" ht="27.75" customHeight="1" spans="1:6">
      <c r="A20" s="87">
        <v>17</v>
      </c>
      <c r="B20" s="85" t="s">
        <v>468</v>
      </c>
      <c r="C20" s="86">
        <v>35</v>
      </c>
      <c r="D20" s="86">
        <v>51.5</v>
      </c>
      <c r="E20" s="86">
        <v>51.5</v>
      </c>
      <c r="F20" s="95">
        <v>100</v>
      </c>
    </row>
    <row r="21" ht="27.75" customHeight="1" spans="1:6">
      <c r="A21" s="87">
        <v>18</v>
      </c>
      <c r="B21" s="85" t="s">
        <v>469</v>
      </c>
      <c r="C21" s="86">
        <v>35</v>
      </c>
      <c r="D21" s="86">
        <v>37.3</v>
      </c>
      <c r="E21" s="86">
        <v>37.3</v>
      </c>
      <c r="F21" s="95">
        <v>100</v>
      </c>
    </row>
    <row r="22" ht="27.75" customHeight="1" spans="1:6">
      <c r="A22" s="87">
        <v>19</v>
      </c>
      <c r="B22" s="85" t="s">
        <v>470</v>
      </c>
      <c r="C22" s="86">
        <v>35</v>
      </c>
      <c r="D22" s="86">
        <v>37.3</v>
      </c>
      <c r="E22" s="86">
        <v>37.3</v>
      </c>
      <c r="F22" s="95">
        <v>100</v>
      </c>
    </row>
    <row r="23" ht="27.75" customHeight="1" spans="1:6">
      <c r="A23" s="88">
        <v>20</v>
      </c>
      <c r="B23" s="89" t="s">
        <v>471</v>
      </c>
      <c r="C23" s="90">
        <v>35</v>
      </c>
      <c r="D23" s="90">
        <v>28.6</v>
      </c>
      <c r="E23" s="90">
        <v>28.6</v>
      </c>
      <c r="F23" s="95">
        <v>100</v>
      </c>
    </row>
    <row r="24" ht="27.75" customHeight="1" spans="1:6">
      <c r="A24" s="91">
        <v>21</v>
      </c>
      <c r="B24" s="92" t="s">
        <v>472</v>
      </c>
      <c r="C24" s="93">
        <v>35</v>
      </c>
      <c r="D24" s="93">
        <v>21.8</v>
      </c>
      <c r="E24" s="93">
        <v>21.8</v>
      </c>
      <c r="F24" s="95">
        <v>100</v>
      </c>
    </row>
    <row r="25" ht="27.75" customHeight="1" spans="1:6">
      <c r="A25" s="93"/>
      <c r="B25" s="94" t="s">
        <v>473</v>
      </c>
      <c r="C25" s="93">
        <v>735</v>
      </c>
      <c r="D25" s="93">
        <f>SUM(D4:D24)</f>
        <v>735</v>
      </c>
      <c r="E25" s="93">
        <f>SUM(E4:E24)</f>
        <v>735</v>
      </c>
      <c r="F25" s="95">
        <v>100</v>
      </c>
    </row>
  </sheetData>
  <mergeCells count="1">
    <mergeCell ref="A1:F1"/>
  </mergeCells>
  <pageMargins left="1.10208333333333" right="0.314000010490417" top="0.984027777777778" bottom="0.236000001430511" header="0" footer="0"/>
  <pageSetup paperSize="9" scale="82"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1"/>
  <sheetViews>
    <sheetView view="pageBreakPreview" zoomScaleNormal="100" workbookViewId="0">
      <pane ySplit="3" topLeftCell="A4" activePane="bottomLeft" state="frozen"/>
      <selection/>
      <selection pane="bottomLeft" activeCell="C4" sqref="C4:C9"/>
    </sheetView>
  </sheetViews>
  <sheetFormatPr defaultColWidth="10" defaultRowHeight="13.5" outlineLevelCol="3"/>
  <cols>
    <col min="1" max="1" width="26.125" style="1" customWidth="1"/>
    <col min="2" max="4" width="24.625" style="1" customWidth="1"/>
    <col min="5" max="5" width="9.75" style="1" customWidth="1"/>
    <col min="6" max="16384" width="10" style="1"/>
  </cols>
  <sheetData>
    <row r="1" ht="39.95" customHeight="1" spans="1:4">
      <c r="A1" s="13" t="s">
        <v>12</v>
      </c>
      <c r="B1" s="13"/>
      <c r="C1" s="13"/>
      <c r="D1" s="13"/>
    </row>
    <row r="2" ht="22.7" customHeight="1" spans="1:4">
      <c r="A2" s="14"/>
      <c r="B2" s="14"/>
      <c r="C2" s="14"/>
      <c r="D2" s="15" t="s">
        <v>40</v>
      </c>
    </row>
    <row r="3" ht="34.15" customHeight="1" spans="1:4">
      <c r="A3" s="16" t="s">
        <v>474</v>
      </c>
      <c r="B3" s="16" t="s">
        <v>30</v>
      </c>
      <c r="C3" s="16" t="s">
        <v>32</v>
      </c>
      <c r="D3" s="16" t="s">
        <v>475</v>
      </c>
    </row>
    <row r="4" ht="25.7" customHeight="1" spans="1:4">
      <c r="A4" s="17" t="s">
        <v>476</v>
      </c>
      <c r="B4" s="18">
        <v>0</v>
      </c>
      <c r="C4" s="18">
        <v>0</v>
      </c>
      <c r="D4" s="18"/>
    </row>
    <row r="5" ht="25.7" customHeight="1" spans="1:4">
      <c r="A5" s="17" t="s">
        <v>477</v>
      </c>
      <c r="B5" s="18">
        <v>12</v>
      </c>
      <c r="C5" s="18">
        <v>7.3253</v>
      </c>
      <c r="D5" s="81">
        <v>0.610441666666667</v>
      </c>
    </row>
    <row r="6" ht="25.7" customHeight="1" spans="1:4">
      <c r="A6" s="17" t="s">
        <v>478</v>
      </c>
      <c r="B6" s="18">
        <v>82.46</v>
      </c>
      <c r="C6" s="18">
        <v>8.935512</v>
      </c>
      <c r="D6" s="81">
        <v>0.108361775406258</v>
      </c>
    </row>
    <row r="7" ht="25.7" customHeight="1" spans="1:4">
      <c r="A7" s="17" t="s">
        <v>479</v>
      </c>
      <c r="B7" s="18">
        <v>0</v>
      </c>
      <c r="C7" s="18">
        <v>0</v>
      </c>
      <c r="D7" s="81"/>
    </row>
    <row r="8" ht="25.7" customHeight="1" spans="1:4">
      <c r="A8" s="17" t="s">
        <v>480</v>
      </c>
      <c r="B8" s="18">
        <v>82.46</v>
      </c>
      <c r="C8" s="18">
        <v>8.935512</v>
      </c>
      <c r="D8" s="81">
        <v>0.108361775406258</v>
      </c>
    </row>
    <row r="9" ht="25.7" customHeight="1" spans="1:4">
      <c r="A9" s="16" t="s">
        <v>473</v>
      </c>
      <c r="B9" s="24">
        <v>94.46</v>
      </c>
      <c r="C9" s="24">
        <v>16.260812</v>
      </c>
      <c r="D9" s="82" t="s">
        <v>481</v>
      </c>
    </row>
    <row r="10" ht="51" customHeight="1" spans="1:4">
      <c r="A10" s="83" t="s">
        <v>482</v>
      </c>
      <c r="B10" s="83"/>
      <c r="C10" s="83"/>
      <c r="D10" s="83"/>
    </row>
    <row r="11" ht="36" customHeight="1" spans="1:4">
      <c r="A11" s="83" t="s">
        <v>483</v>
      </c>
      <c r="B11" s="83"/>
      <c r="C11" s="83"/>
      <c r="D11" s="83"/>
    </row>
  </sheetData>
  <mergeCells count="3">
    <mergeCell ref="A1:D1"/>
    <mergeCell ref="A10:D10"/>
    <mergeCell ref="A11:D11"/>
  </mergeCells>
  <printOptions horizontalCentered="1" verticalCentered="1"/>
  <pageMargins left="0.314583333333333" right="0.314583333333333" top="0.236111111111111" bottom="0.236111111111111" header="0" footer="0"/>
  <pageSetup paperSize="9" orientation="landscape" horizontalDpi="600"/>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39"/>
  <sheetViews>
    <sheetView view="pageBreakPreview" zoomScaleNormal="100" workbookViewId="0">
      <selection activeCell="B35" sqref="B35"/>
    </sheetView>
  </sheetViews>
  <sheetFormatPr defaultColWidth="10" defaultRowHeight="13.5" outlineLevelCol="3"/>
  <cols>
    <col min="1" max="1" width="5.83333333333333" style="5" customWidth="1"/>
    <col min="2" max="2" width="27.55" style="5" customWidth="1"/>
    <col min="3" max="3" width="23.8833333333333" style="5" customWidth="1"/>
    <col min="4" max="4" width="25.2416666666667" style="5" customWidth="1"/>
    <col min="5" max="16383" width="10" style="5"/>
    <col min="16384" max="16384" width="10" style="1"/>
  </cols>
  <sheetData>
    <row r="1" s="5" customFormat="1" ht="32.4" customHeight="1" spans="1:4">
      <c r="A1" s="72" t="s">
        <v>13</v>
      </c>
      <c r="B1" s="72"/>
      <c r="C1" s="72"/>
      <c r="D1" s="72"/>
    </row>
    <row r="2" s="5" customFormat="1" ht="18.8" customHeight="1" spans="1:4">
      <c r="A2" s="7"/>
      <c r="B2" s="7"/>
      <c r="C2" s="73" t="s">
        <v>484</v>
      </c>
      <c r="D2" s="73"/>
    </row>
    <row r="3" s="5" customFormat="1" ht="24.85" customHeight="1" spans="1:4">
      <c r="A3" s="8" t="s">
        <v>450</v>
      </c>
      <c r="B3" s="8" t="s">
        <v>474</v>
      </c>
      <c r="C3" s="8" t="s">
        <v>30</v>
      </c>
      <c r="D3" s="8" t="s">
        <v>32</v>
      </c>
    </row>
    <row r="4" s="5" customFormat="1" ht="16.55" customHeight="1" spans="1:4">
      <c r="A4" s="9"/>
      <c r="B4" s="10"/>
      <c r="C4" s="11"/>
      <c r="D4" s="11"/>
    </row>
    <row r="5" s="5" customFormat="1" ht="16.55" customHeight="1" spans="1:4">
      <c r="A5" s="9"/>
      <c r="B5" s="10"/>
      <c r="C5" s="11"/>
      <c r="D5" s="11"/>
    </row>
    <row r="6" s="5" customFormat="1" ht="16.55" customHeight="1" spans="1:4">
      <c r="A6" s="9"/>
      <c r="B6" s="10"/>
      <c r="C6" s="11"/>
      <c r="D6" s="11"/>
    </row>
    <row r="7" s="5" customFormat="1" ht="16.55" customHeight="1" spans="1:4">
      <c r="A7" s="9"/>
      <c r="B7" s="10"/>
      <c r="C7" s="11"/>
      <c r="D7" s="11"/>
    </row>
    <row r="8" s="5" customFormat="1" ht="16.55" customHeight="1" spans="1:4">
      <c r="A8" s="9"/>
      <c r="B8" s="10"/>
      <c r="C8" s="11"/>
      <c r="D8" s="11"/>
    </row>
    <row r="9" s="5" customFormat="1" ht="16.55" customHeight="1" spans="1:4">
      <c r="A9" s="9"/>
      <c r="B9" s="10"/>
      <c r="C9" s="11"/>
      <c r="D9" s="11"/>
    </row>
    <row r="10" s="5" customFormat="1" ht="16.55" customHeight="1" spans="1:4">
      <c r="A10" s="9"/>
      <c r="B10" s="10"/>
      <c r="C10" s="11"/>
      <c r="D10" s="11"/>
    </row>
    <row r="11" s="5" customFormat="1" ht="16.55" customHeight="1" spans="1:4">
      <c r="A11" s="9"/>
      <c r="B11" s="10"/>
      <c r="C11" s="11"/>
      <c r="D11" s="11"/>
    </row>
    <row r="12" s="5" customFormat="1" ht="16.55" customHeight="1" spans="1:4">
      <c r="A12" s="9"/>
      <c r="B12" s="10"/>
      <c r="C12" s="11"/>
      <c r="D12" s="11"/>
    </row>
    <row r="13" s="5" customFormat="1" ht="16.55" customHeight="1" spans="1:4">
      <c r="A13" s="9"/>
      <c r="B13" s="10"/>
      <c r="C13" s="11"/>
      <c r="D13" s="11"/>
    </row>
    <row r="14" s="5" customFormat="1" ht="16.55" customHeight="1" spans="1:4">
      <c r="A14" s="9"/>
      <c r="B14" s="10"/>
      <c r="C14" s="11"/>
      <c r="D14" s="11"/>
    </row>
    <row r="15" s="5" customFormat="1" ht="16.55" customHeight="1" spans="1:4">
      <c r="A15" s="9"/>
      <c r="B15" s="10"/>
      <c r="C15" s="11"/>
      <c r="D15" s="11"/>
    </row>
    <row r="16" s="5" customFormat="1" ht="16.55" customHeight="1" spans="1:4">
      <c r="A16" s="9"/>
      <c r="B16" s="10"/>
      <c r="C16" s="11"/>
      <c r="D16" s="11"/>
    </row>
    <row r="17" s="5" customFormat="1" ht="16.55" customHeight="1" spans="1:4">
      <c r="A17" s="9"/>
      <c r="B17" s="10"/>
      <c r="C17" s="11"/>
      <c r="D17" s="11"/>
    </row>
    <row r="18" s="5" customFormat="1" ht="16.55" customHeight="1" spans="1:4">
      <c r="A18" s="9"/>
      <c r="B18" s="10"/>
      <c r="C18" s="11"/>
      <c r="D18" s="11"/>
    </row>
    <row r="19" s="5" customFormat="1" ht="16.55" customHeight="1" spans="1:4">
      <c r="A19" s="9"/>
      <c r="B19" s="10"/>
      <c r="C19" s="11"/>
      <c r="D19" s="11"/>
    </row>
    <row r="20" s="5" customFormat="1" ht="16.55" customHeight="1" spans="1:4">
      <c r="A20" s="9"/>
      <c r="B20" s="10"/>
      <c r="C20" s="11"/>
      <c r="D20" s="11"/>
    </row>
    <row r="21" s="5" customFormat="1" ht="16.55" customHeight="1" spans="1:4">
      <c r="A21" s="9"/>
      <c r="B21" s="10"/>
      <c r="C21" s="11"/>
      <c r="D21" s="11"/>
    </row>
    <row r="22" s="5" customFormat="1" ht="16.55" customHeight="1" spans="1:4">
      <c r="A22" s="9"/>
      <c r="B22" s="10"/>
      <c r="C22" s="11"/>
      <c r="D22" s="11"/>
    </row>
    <row r="23" s="5" customFormat="1" ht="16.55" customHeight="1" spans="1:4">
      <c r="A23" s="9"/>
      <c r="B23" s="10"/>
      <c r="C23" s="11"/>
      <c r="D23" s="11"/>
    </row>
    <row r="24" s="5" customFormat="1" ht="16.55" customHeight="1" spans="1:4">
      <c r="A24" s="9"/>
      <c r="B24" s="10"/>
      <c r="C24" s="11"/>
      <c r="D24" s="11"/>
    </row>
    <row r="25" s="5" customFormat="1" ht="16.55" customHeight="1" spans="1:4">
      <c r="A25" s="9"/>
      <c r="B25" s="10"/>
      <c r="C25" s="11"/>
      <c r="D25" s="11"/>
    </row>
    <row r="26" s="5" customFormat="1" ht="16.55" customHeight="1" spans="1:4">
      <c r="A26" s="9"/>
      <c r="B26" s="10"/>
      <c r="C26" s="11"/>
      <c r="D26" s="11"/>
    </row>
    <row r="27" s="5" customFormat="1" ht="16.55" customHeight="1" spans="1:4">
      <c r="A27" s="9"/>
      <c r="B27" s="10"/>
      <c r="C27" s="11"/>
      <c r="D27" s="11"/>
    </row>
    <row r="28" s="5" customFormat="1" ht="16.55" customHeight="1" spans="1:4">
      <c r="A28" s="9"/>
      <c r="B28" s="10"/>
      <c r="C28" s="11"/>
      <c r="D28" s="11"/>
    </row>
    <row r="29" s="5" customFormat="1" ht="16.55" customHeight="1" spans="1:4">
      <c r="A29" s="9"/>
      <c r="B29" s="10"/>
      <c r="C29" s="11"/>
      <c r="D29" s="11"/>
    </row>
    <row r="30" s="5" customFormat="1" ht="16.55" customHeight="1" spans="1:4">
      <c r="A30" s="9"/>
      <c r="B30" s="10"/>
      <c r="C30" s="11"/>
      <c r="D30" s="11"/>
    </row>
    <row r="31" s="5" customFormat="1" ht="16.55" customHeight="1" spans="1:4">
      <c r="A31" s="9"/>
      <c r="B31" s="10"/>
      <c r="C31" s="11"/>
      <c r="D31" s="11"/>
    </row>
    <row r="32" s="5" customFormat="1" ht="16.55" customHeight="1" spans="1:4">
      <c r="A32" s="9"/>
      <c r="B32" s="10"/>
      <c r="C32" s="11"/>
      <c r="D32" s="11"/>
    </row>
    <row r="33" s="5" customFormat="1" ht="16.55" customHeight="1" spans="1:4">
      <c r="A33" s="9"/>
      <c r="B33" s="10"/>
      <c r="C33" s="11"/>
      <c r="D33" s="11"/>
    </row>
    <row r="34" s="5" customFormat="1" ht="16.55" customHeight="1" spans="1:4">
      <c r="A34" s="9"/>
      <c r="B34" s="10"/>
      <c r="C34" s="11"/>
      <c r="D34" s="11"/>
    </row>
    <row r="35" s="5" customFormat="1" ht="16.55" customHeight="1" spans="1:4">
      <c r="A35" s="74"/>
      <c r="B35" s="75"/>
      <c r="C35" s="76"/>
      <c r="D35" s="11"/>
    </row>
    <row r="36" s="5" customFormat="1" ht="16.55" customHeight="1" spans="1:4">
      <c r="A36" s="77" t="s">
        <v>485</v>
      </c>
      <c r="B36" s="78" t="s">
        <v>486</v>
      </c>
      <c r="C36" s="78"/>
      <c r="D36" s="79"/>
    </row>
    <row r="37" s="5" customFormat="1" ht="16.55" customHeight="1" spans="1:4">
      <c r="A37" s="77"/>
      <c r="B37" s="80"/>
      <c r="C37" s="12"/>
      <c r="D37" s="12"/>
    </row>
    <row r="38" s="5" customFormat="1" ht="14.3" customHeight="1"/>
    <row r="39" s="5" customFormat="1" ht="14.3" customHeight="1" spans="3:3">
      <c r="C39" s="12"/>
    </row>
  </sheetData>
  <mergeCells count="4">
    <mergeCell ref="A1:D1"/>
    <mergeCell ref="A2:B2"/>
    <mergeCell ref="C2:D2"/>
    <mergeCell ref="B36:C36"/>
  </mergeCells>
  <pageMargins left="1.69236111111111" right="0.75" top="1" bottom="1" header="0.5" footer="0.5"/>
  <pageSetup paperSize="9" scale="87"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9"/>
  <sheetViews>
    <sheetView view="pageBreakPreview" zoomScaleNormal="100" workbookViewId="0">
      <selection activeCell="A9" sqref="A9"/>
    </sheetView>
  </sheetViews>
  <sheetFormatPr defaultColWidth="10" defaultRowHeight="13.5"/>
  <cols>
    <col min="1" max="1" width="132.125" style="1" customWidth="1"/>
    <col min="2" max="16384" width="10" style="1"/>
  </cols>
  <sheetData>
    <row r="1" ht="39" customHeight="1" spans="1:1">
      <c r="A1" s="13" t="s">
        <v>487</v>
      </c>
    </row>
    <row r="2" ht="27" customHeight="1" spans="1:1">
      <c r="A2" s="3" t="s">
        <v>488</v>
      </c>
    </row>
    <row r="3" ht="33" customHeight="1" spans="1:1">
      <c r="A3" s="4" t="s">
        <v>489</v>
      </c>
    </row>
    <row r="4" ht="26" customHeight="1" spans="1:1">
      <c r="A4" s="3" t="s">
        <v>490</v>
      </c>
    </row>
    <row r="5" ht="34" customHeight="1" spans="1:1">
      <c r="A5" s="4" t="s">
        <v>491</v>
      </c>
    </row>
    <row r="6" ht="26" customHeight="1" spans="1:1">
      <c r="A6" s="3" t="s">
        <v>492</v>
      </c>
    </row>
    <row r="7" ht="60" customHeight="1" spans="1:1">
      <c r="A7" s="4" t="s">
        <v>493</v>
      </c>
    </row>
    <row r="8" ht="28" customHeight="1" spans="1:1">
      <c r="A8" s="70" t="s">
        <v>494</v>
      </c>
    </row>
    <row r="9" ht="60" customHeight="1" spans="1:1">
      <c r="A9" s="71" t="s">
        <v>495</v>
      </c>
    </row>
  </sheetData>
  <pageMargins left="1.14166666666667" right="0.314000010490417" top="0.590277777777778" bottom="0.236000001430511" header="0" footer="0"/>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1"/>
  <sheetViews>
    <sheetView view="pageBreakPreview" zoomScaleNormal="100" workbookViewId="0">
      <selection activeCell="C5" sqref="C5"/>
    </sheetView>
  </sheetViews>
  <sheetFormatPr defaultColWidth="10" defaultRowHeight="13.5" outlineLevelCol="3"/>
  <cols>
    <col min="1" max="1" width="24.125" style="1" customWidth="1"/>
    <col min="2" max="4" width="18.5" style="1" customWidth="1"/>
    <col min="5" max="5" width="9.75" style="1" customWidth="1"/>
    <col min="6" max="16384" width="10" style="1"/>
  </cols>
  <sheetData>
    <row r="1" ht="39.95" customHeight="1" spans="1:4">
      <c r="A1" s="13" t="s">
        <v>15</v>
      </c>
      <c r="B1" s="13"/>
      <c r="C1" s="13"/>
      <c r="D1" s="13"/>
    </row>
    <row r="2" ht="22.7" customHeight="1" spans="1:4">
      <c r="A2" s="14"/>
      <c r="B2" s="14"/>
      <c r="C2" s="14"/>
      <c r="D2" s="15" t="s">
        <v>28</v>
      </c>
    </row>
    <row r="3" ht="34.15" customHeight="1" spans="1:4">
      <c r="A3" s="16" t="s">
        <v>29</v>
      </c>
      <c r="B3" s="16" t="s">
        <v>496</v>
      </c>
      <c r="C3" s="16" t="s">
        <v>497</v>
      </c>
      <c r="D3" s="16" t="s">
        <v>498</v>
      </c>
    </row>
    <row r="4" ht="25.7" customHeight="1" spans="1:4">
      <c r="A4" s="17" t="s">
        <v>34</v>
      </c>
      <c r="B4" s="17">
        <v>32617.77</v>
      </c>
      <c r="C4" s="17">
        <v>30758.2</v>
      </c>
      <c r="D4" s="66">
        <f>C4/B4</f>
        <v>0.942989051673367</v>
      </c>
    </row>
    <row r="5" ht="25.7" customHeight="1" spans="1:4">
      <c r="A5" s="17" t="s">
        <v>35</v>
      </c>
      <c r="B5" s="17">
        <v>25165.6</v>
      </c>
      <c r="C5" s="17">
        <v>4435.86</v>
      </c>
      <c r="D5" s="66">
        <f t="shared" ref="D5:D11" si="0">C5/B5</f>
        <v>0.17626680865944</v>
      </c>
    </row>
    <row r="6" ht="25.7" customHeight="1" spans="1:4">
      <c r="A6" s="17"/>
      <c r="B6" s="17"/>
      <c r="C6" s="17"/>
      <c r="D6" s="66"/>
    </row>
    <row r="7" ht="25.7" customHeight="1" spans="1:4">
      <c r="A7" s="45" t="s">
        <v>36</v>
      </c>
      <c r="B7" s="17">
        <v>57783.37</v>
      </c>
      <c r="C7" s="17">
        <f>SUM(C4:C6)</f>
        <v>35194.06</v>
      </c>
      <c r="D7" s="66">
        <f t="shared" si="0"/>
        <v>0.609069010685946</v>
      </c>
    </row>
    <row r="8" ht="25.7" customHeight="1" spans="1:4">
      <c r="A8" s="45" t="s">
        <v>37</v>
      </c>
      <c r="B8" s="17">
        <v>8286.78</v>
      </c>
      <c r="C8" s="17">
        <v>8343.29</v>
      </c>
      <c r="D8" s="66">
        <f t="shared" si="0"/>
        <v>1.00681929531133</v>
      </c>
    </row>
    <row r="9" ht="25.7" customHeight="1" spans="1:4">
      <c r="A9" s="45" t="s">
        <v>38</v>
      </c>
      <c r="B9" s="67">
        <v>1585.75</v>
      </c>
      <c r="C9" s="17">
        <v>3364.51</v>
      </c>
      <c r="D9" s="66">
        <f t="shared" si="0"/>
        <v>2.12171527668296</v>
      </c>
    </row>
    <row r="10" ht="25.7" customHeight="1" spans="1:4">
      <c r="A10" s="68"/>
      <c r="B10" s="21"/>
      <c r="C10" s="69"/>
      <c r="D10" s="66"/>
    </row>
    <row r="11" ht="25.7" customHeight="1" spans="1:4">
      <c r="A11" s="68" t="s">
        <v>39</v>
      </c>
      <c r="B11" s="69">
        <v>67655.9</v>
      </c>
      <c r="C11" s="69">
        <f>SUM(C7:C10)</f>
        <v>46901.86</v>
      </c>
      <c r="D11" s="66">
        <f t="shared" si="0"/>
        <v>0.693241239862303</v>
      </c>
    </row>
  </sheetData>
  <mergeCells count="1">
    <mergeCell ref="A1:D1"/>
  </mergeCells>
  <printOptions horizontalCentered="1" verticalCentered="1"/>
  <pageMargins left="0.314583333333333" right="0.314583333333333" top="0.236111111111111" bottom="0.236111111111111" header="0" footer="0"/>
  <pageSetup paperSize="9" orientation="landscape" horizontalDpi="600"/>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90"/>
  <sheetViews>
    <sheetView view="pageBreakPreview" zoomScaleNormal="100" workbookViewId="0">
      <pane ySplit="3" topLeftCell="A160" activePane="bottomLeft" state="frozen"/>
      <selection/>
      <selection pane="bottomLeft" activeCell="E171" sqref="E171:E172"/>
    </sheetView>
  </sheetViews>
  <sheetFormatPr defaultColWidth="10" defaultRowHeight="13.5" outlineLevelCol="6"/>
  <cols>
    <col min="1" max="1" width="10" style="1"/>
    <col min="2" max="2" width="40" style="1" customWidth="1"/>
    <col min="3" max="4" width="16.375" style="1" customWidth="1"/>
    <col min="5" max="5" width="13.9583333333333" style="1" customWidth="1"/>
    <col min="6" max="6" width="9.75" style="1" customWidth="1"/>
    <col min="7" max="16384" width="10" style="1"/>
  </cols>
  <sheetData>
    <row r="1" ht="39.95" customHeight="1" spans="2:5">
      <c r="B1" s="13" t="s">
        <v>16</v>
      </c>
      <c r="C1" s="13"/>
      <c r="D1" s="13"/>
      <c r="E1" s="13"/>
    </row>
    <row r="2" ht="22.7" customHeight="1" spans="2:5">
      <c r="B2" s="14"/>
      <c r="C2" s="14"/>
      <c r="D2" s="14"/>
      <c r="E2" s="15" t="s">
        <v>40</v>
      </c>
    </row>
    <row r="3" ht="34.15" customHeight="1" spans="1:5">
      <c r="A3" s="16" t="s">
        <v>41</v>
      </c>
      <c r="B3" s="16" t="s">
        <v>42</v>
      </c>
      <c r="C3" s="16" t="s">
        <v>496</v>
      </c>
      <c r="D3" s="16" t="s">
        <v>497</v>
      </c>
      <c r="E3" s="16" t="s">
        <v>498</v>
      </c>
    </row>
    <row r="4" ht="29" customHeight="1" spans="1:5">
      <c r="A4" s="34" t="s">
        <v>43</v>
      </c>
      <c r="B4" s="34" t="s">
        <v>44</v>
      </c>
      <c r="C4" s="64">
        <v>5222.36974</v>
      </c>
      <c r="D4" s="64">
        <v>4018.92</v>
      </c>
      <c r="E4" s="35">
        <f>D4/C4*100</f>
        <v>76.9558686972631</v>
      </c>
    </row>
    <row r="5" s="33" customFormat="1" ht="27" customHeight="1" spans="1:5">
      <c r="A5" s="36" t="s">
        <v>45</v>
      </c>
      <c r="B5" s="36" t="s">
        <v>46</v>
      </c>
      <c r="C5" s="35">
        <v>20.873077</v>
      </c>
      <c r="D5" s="35">
        <v>28.93</v>
      </c>
      <c r="E5" s="35">
        <f t="shared" ref="E5:E36" si="0">D5/C5*100</f>
        <v>138.599594108717</v>
      </c>
    </row>
    <row r="6" ht="34.15" customHeight="1" spans="1:5">
      <c r="A6" s="37">
        <v>2010101</v>
      </c>
      <c r="B6" s="37" t="s">
        <v>54</v>
      </c>
      <c r="C6" s="38">
        <v>0</v>
      </c>
      <c r="D6" s="38">
        <v>28.93</v>
      </c>
      <c r="E6" s="35"/>
    </row>
    <row r="7" ht="34.15" customHeight="1" spans="1:5">
      <c r="A7" s="37" t="s">
        <v>47</v>
      </c>
      <c r="B7" s="37" t="s">
        <v>48</v>
      </c>
      <c r="C7" s="38">
        <v>14.173077</v>
      </c>
      <c r="D7" s="38">
        <v>0</v>
      </c>
      <c r="E7" s="38">
        <f t="shared" si="0"/>
        <v>0</v>
      </c>
    </row>
    <row r="8" ht="34.15" customHeight="1" spans="1:5">
      <c r="A8" s="37" t="s">
        <v>49</v>
      </c>
      <c r="B8" s="37" t="s">
        <v>50</v>
      </c>
      <c r="C8" s="38">
        <v>6.7</v>
      </c>
      <c r="D8" s="38">
        <v>0</v>
      </c>
      <c r="E8" s="38">
        <f t="shared" si="0"/>
        <v>0</v>
      </c>
    </row>
    <row r="9" s="33" customFormat="1" ht="34.15" customHeight="1" spans="1:5">
      <c r="A9" s="36" t="s">
        <v>51</v>
      </c>
      <c r="B9" s="36" t="s">
        <v>52</v>
      </c>
      <c r="C9" s="35">
        <v>2078.621815</v>
      </c>
      <c r="D9" s="35">
        <v>2347.28</v>
      </c>
      <c r="E9" s="35">
        <f t="shared" si="0"/>
        <v>112.924822738859</v>
      </c>
    </row>
    <row r="10" ht="34.15" customHeight="1" spans="1:5">
      <c r="A10" s="37" t="s">
        <v>53</v>
      </c>
      <c r="B10" s="37" t="s">
        <v>54</v>
      </c>
      <c r="C10" s="38">
        <v>2078.621815</v>
      </c>
      <c r="D10" s="38">
        <v>2347.28</v>
      </c>
      <c r="E10" s="35">
        <f t="shared" si="0"/>
        <v>112.924822738859</v>
      </c>
    </row>
    <row r="11" s="33" customFormat="1" ht="25.7" customHeight="1" spans="1:7">
      <c r="A11" s="36" t="s">
        <v>55</v>
      </c>
      <c r="B11" s="36" t="s">
        <v>56</v>
      </c>
      <c r="C11" s="35">
        <v>178.760555</v>
      </c>
      <c r="D11" s="35">
        <v>0</v>
      </c>
      <c r="E11" s="35">
        <f t="shared" si="0"/>
        <v>0</v>
      </c>
      <c r="G11" s="33" t="str">
        <f>IF(E11&gt;0,MID(B11,4,20)&amp;ROUND(E11,2)&amp;",","")</f>
        <v/>
      </c>
    </row>
    <row r="12" ht="25.7" customHeight="1" spans="1:5">
      <c r="A12" s="37" t="s">
        <v>57</v>
      </c>
      <c r="B12" s="37" t="s">
        <v>58</v>
      </c>
      <c r="C12" s="38">
        <v>178.760555</v>
      </c>
      <c r="D12" s="38">
        <v>0</v>
      </c>
      <c r="E12" s="38">
        <f t="shared" si="0"/>
        <v>0</v>
      </c>
    </row>
    <row r="13" s="33" customFormat="1" ht="25.7" customHeight="1" spans="1:5">
      <c r="A13" s="36" t="s">
        <v>59</v>
      </c>
      <c r="B13" s="36" t="s">
        <v>60</v>
      </c>
      <c r="C13" s="35">
        <v>1.5274</v>
      </c>
      <c r="D13" s="35">
        <v>4</v>
      </c>
      <c r="E13" s="35">
        <f t="shared" si="0"/>
        <v>261.882938326568</v>
      </c>
    </row>
    <row r="14" ht="25.7" customHeight="1" spans="1:5">
      <c r="A14" s="37" t="s">
        <v>61</v>
      </c>
      <c r="B14" s="37" t="s">
        <v>62</v>
      </c>
      <c r="C14" s="38">
        <v>1.5274</v>
      </c>
      <c r="D14" s="38">
        <v>4</v>
      </c>
      <c r="E14" s="38">
        <f t="shared" si="0"/>
        <v>261.882938326568</v>
      </c>
    </row>
    <row r="15" s="33" customFormat="1" ht="25.7" customHeight="1" spans="1:5">
      <c r="A15" s="36" t="s">
        <v>63</v>
      </c>
      <c r="B15" s="36" t="s">
        <v>64</v>
      </c>
      <c r="C15" s="35">
        <v>1704.232691</v>
      </c>
      <c r="D15" s="35">
        <v>1076.22</v>
      </c>
      <c r="E15" s="35">
        <f t="shared" si="0"/>
        <v>63.1498272321312</v>
      </c>
    </row>
    <row r="16" ht="25.7" customHeight="1" spans="1:5">
      <c r="A16" s="37" t="s">
        <v>65</v>
      </c>
      <c r="B16" s="37" t="s">
        <v>66</v>
      </c>
      <c r="C16" s="38">
        <v>1704.232691</v>
      </c>
      <c r="D16" s="38">
        <v>1076.22</v>
      </c>
      <c r="E16" s="38">
        <f t="shared" si="0"/>
        <v>63.1498272321312</v>
      </c>
    </row>
    <row r="17" s="33" customFormat="1" ht="25.7" customHeight="1" spans="1:5">
      <c r="A17" s="36" t="s">
        <v>67</v>
      </c>
      <c r="B17" s="36" t="s">
        <v>68</v>
      </c>
      <c r="C17" s="35">
        <v>21.615</v>
      </c>
      <c r="D17" s="35">
        <v>21.5</v>
      </c>
      <c r="E17" s="35">
        <f t="shared" si="0"/>
        <v>99.4679620633819</v>
      </c>
    </row>
    <row r="18" ht="25.7" customHeight="1" spans="1:5">
      <c r="A18" s="37" t="s">
        <v>69</v>
      </c>
      <c r="B18" s="37" t="s">
        <v>70</v>
      </c>
      <c r="C18" s="38">
        <v>21.615</v>
      </c>
      <c r="D18" s="38">
        <v>21.5</v>
      </c>
      <c r="E18" s="38">
        <f t="shared" si="0"/>
        <v>99.4679620633819</v>
      </c>
    </row>
    <row r="19" s="33" customFormat="1" ht="25.7" customHeight="1" spans="1:5">
      <c r="A19" s="36" t="s">
        <v>71</v>
      </c>
      <c r="B19" s="36" t="s">
        <v>72</v>
      </c>
      <c r="C19" s="35">
        <v>778.078299</v>
      </c>
      <c r="D19" s="35">
        <v>16.4</v>
      </c>
      <c r="E19" s="35">
        <f t="shared" si="0"/>
        <v>2.10775702407811</v>
      </c>
    </row>
    <row r="20" ht="25.7" customHeight="1" spans="1:5">
      <c r="A20" s="37" t="s">
        <v>73</v>
      </c>
      <c r="B20" s="37" t="s">
        <v>74</v>
      </c>
      <c r="C20" s="38">
        <v>778.078299</v>
      </c>
      <c r="D20" s="38">
        <v>16.4</v>
      </c>
      <c r="E20" s="38">
        <f t="shared" si="0"/>
        <v>2.10775702407811</v>
      </c>
    </row>
    <row r="21" s="33" customFormat="1" ht="25.7" customHeight="1" spans="1:5">
      <c r="A21" s="36" t="s">
        <v>75</v>
      </c>
      <c r="B21" s="36" t="s">
        <v>76</v>
      </c>
      <c r="C21" s="35">
        <v>0</v>
      </c>
      <c r="D21" s="35">
        <v>9</v>
      </c>
      <c r="E21" s="35"/>
    </row>
    <row r="22" ht="25.7" customHeight="1" spans="1:5">
      <c r="A22" s="37" t="s">
        <v>77</v>
      </c>
      <c r="B22" s="37" t="s">
        <v>78</v>
      </c>
      <c r="C22" s="38">
        <v>0</v>
      </c>
      <c r="D22" s="38">
        <v>9</v>
      </c>
      <c r="E22" s="35"/>
    </row>
    <row r="23" s="33" customFormat="1" ht="25.7" customHeight="1" spans="1:5">
      <c r="A23" s="36" t="s">
        <v>79</v>
      </c>
      <c r="B23" s="36" t="s">
        <v>80</v>
      </c>
      <c r="C23" s="35">
        <v>410.349203</v>
      </c>
      <c r="D23" s="35">
        <v>438.95</v>
      </c>
      <c r="E23" s="35">
        <f t="shared" si="0"/>
        <v>106.969867807931</v>
      </c>
    </row>
    <row r="24" ht="25.7" customHeight="1" spans="1:5">
      <c r="A24" s="37" t="s">
        <v>81</v>
      </c>
      <c r="B24" s="37" t="s">
        <v>82</v>
      </c>
      <c r="C24" s="38">
        <v>387.85135</v>
      </c>
      <c r="D24" s="38">
        <v>411.19</v>
      </c>
      <c r="E24" s="38">
        <f t="shared" si="0"/>
        <v>106.01742136517</v>
      </c>
    </row>
    <row r="25" ht="25.7" customHeight="1" spans="1:5">
      <c r="A25" s="37" t="s">
        <v>83</v>
      </c>
      <c r="B25" s="37" t="s">
        <v>80</v>
      </c>
      <c r="C25" s="38">
        <v>22.497853</v>
      </c>
      <c r="D25" s="38">
        <v>27.76</v>
      </c>
      <c r="E25" s="38">
        <f t="shared" si="0"/>
        <v>123.389551883017</v>
      </c>
    </row>
    <row r="26" s="33" customFormat="1" ht="25.7" customHeight="1" spans="1:5">
      <c r="A26" s="36" t="s">
        <v>84</v>
      </c>
      <c r="B26" s="36" t="s">
        <v>85</v>
      </c>
      <c r="C26" s="35">
        <v>28.3117</v>
      </c>
      <c r="D26" s="35">
        <v>76.639972</v>
      </c>
      <c r="E26" s="35">
        <f t="shared" si="0"/>
        <v>270.700706774938</v>
      </c>
    </row>
    <row r="27" ht="25.7" customHeight="1" spans="1:5">
      <c r="A27" s="37" t="s">
        <v>86</v>
      </c>
      <c r="B27" s="37" t="s">
        <v>85</v>
      </c>
      <c r="C27" s="38">
        <v>28.3117</v>
      </c>
      <c r="D27" s="38">
        <v>76.639972</v>
      </c>
      <c r="E27" s="38">
        <f t="shared" si="0"/>
        <v>270.700706774938</v>
      </c>
    </row>
    <row r="28" s="63" customFormat="1" ht="25.7" customHeight="1" spans="1:5">
      <c r="A28" s="34" t="s">
        <v>87</v>
      </c>
      <c r="B28" s="34" t="s">
        <v>88</v>
      </c>
      <c r="C28" s="64">
        <v>38.198366</v>
      </c>
      <c r="D28" s="64">
        <v>15.9</v>
      </c>
      <c r="E28" s="35">
        <f t="shared" si="0"/>
        <v>41.6248171453198</v>
      </c>
    </row>
    <row r="29" s="33" customFormat="1" ht="25.7" customHeight="1" spans="1:5">
      <c r="A29" s="36" t="s">
        <v>89</v>
      </c>
      <c r="B29" s="36" t="s">
        <v>90</v>
      </c>
      <c r="C29" s="35">
        <v>38.198366</v>
      </c>
      <c r="D29" s="35">
        <v>15.9</v>
      </c>
      <c r="E29" s="35">
        <f t="shared" si="0"/>
        <v>41.6248171453198</v>
      </c>
    </row>
    <row r="30" ht="25.7" customHeight="1" spans="1:5">
      <c r="A30" s="37" t="s">
        <v>91</v>
      </c>
      <c r="B30" s="37" t="s">
        <v>92</v>
      </c>
      <c r="C30" s="38">
        <v>38.198366</v>
      </c>
      <c r="D30" s="38">
        <v>15.9</v>
      </c>
      <c r="E30" s="38">
        <f t="shared" si="0"/>
        <v>41.6248171453198</v>
      </c>
    </row>
    <row r="31" s="63" customFormat="1" ht="25.7" customHeight="1" spans="1:5">
      <c r="A31" s="34" t="s">
        <v>93</v>
      </c>
      <c r="B31" s="34" t="s">
        <v>94</v>
      </c>
      <c r="C31" s="64">
        <v>2.184373</v>
      </c>
      <c r="D31" s="64">
        <v>3</v>
      </c>
      <c r="E31" s="35">
        <f t="shared" si="0"/>
        <v>137.339181540882</v>
      </c>
    </row>
    <row r="32" s="33" customFormat="1" ht="25.7" customHeight="1" spans="1:5">
      <c r="A32" s="36" t="s">
        <v>95</v>
      </c>
      <c r="B32" s="36" t="s">
        <v>96</v>
      </c>
      <c r="C32" s="35">
        <v>2.184373</v>
      </c>
      <c r="D32" s="35">
        <v>3</v>
      </c>
      <c r="E32" s="35">
        <f t="shared" si="0"/>
        <v>137.339181540882</v>
      </c>
    </row>
    <row r="33" ht="25.7" customHeight="1" spans="1:5">
      <c r="A33" s="37">
        <v>2060702</v>
      </c>
      <c r="B33" s="37" t="s">
        <v>499</v>
      </c>
      <c r="C33" s="38">
        <v>0</v>
      </c>
      <c r="D33" s="38">
        <v>3</v>
      </c>
      <c r="E33" s="35"/>
    </row>
    <row r="34" ht="25.7" customHeight="1" spans="1:5">
      <c r="A34" s="37" t="s">
        <v>97</v>
      </c>
      <c r="B34" s="37" t="s">
        <v>98</v>
      </c>
      <c r="C34" s="38">
        <v>2.184373</v>
      </c>
      <c r="D34" s="38">
        <v>0</v>
      </c>
      <c r="E34" s="38">
        <f t="shared" si="0"/>
        <v>0</v>
      </c>
    </row>
    <row r="35" s="63" customFormat="1" ht="25.7" customHeight="1" spans="1:5">
      <c r="A35" s="34" t="s">
        <v>99</v>
      </c>
      <c r="B35" s="34" t="s">
        <v>100</v>
      </c>
      <c r="C35" s="64">
        <v>68.057663</v>
      </c>
      <c r="D35" s="64">
        <v>56.76</v>
      </c>
      <c r="E35" s="35">
        <f t="shared" si="0"/>
        <v>83.3998663750767</v>
      </c>
    </row>
    <row r="36" s="33" customFormat="1" ht="25.7" customHeight="1" spans="1:5">
      <c r="A36" s="36" t="s">
        <v>101</v>
      </c>
      <c r="B36" s="36" t="s">
        <v>102</v>
      </c>
      <c r="C36" s="35">
        <v>49.52867</v>
      </c>
      <c r="D36" s="35">
        <v>37</v>
      </c>
      <c r="E36" s="35">
        <f t="shared" si="0"/>
        <v>74.7042066746392</v>
      </c>
    </row>
    <row r="37" ht="25.7" customHeight="1" spans="1:5">
      <c r="A37" s="37" t="s">
        <v>103</v>
      </c>
      <c r="B37" s="37" t="s">
        <v>104</v>
      </c>
      <c r="C37" s="38">
        <v>33.700586</v>
      </c>
      <c r="D37" s="38">
        <v>37</v>
      </c>
      <c r="E37" s="38">
        <f t="shared" ref="E37:E68" si="1">D37/C37*100</f>
        <v>109.790375751923</v>
      </c>
    </row>
    <row r="38" ht="25.7" customHeight="1" spans="1:5">
      <c r="A38" s="37" t="s">
        <v>105</v>
      </c>
      <c r="B38" s="37" t="s">
        <v>106</v>
      </c>
      <c r="C38" s="38">
        <v>0.753747</v>
      </c>
      <c r="D38" s="38">
        <v>0.5</v>
      </c>
      <c r="E38" s="38">
        <f t="shared" si="1"/>
        <v>66.3352557290444</v>
      </c>
    </row>
    <row r="39" ht="25.7" customHeight="1" spans="1:5">
      <c r="A39" s="37" t="s">
        <v>107</v>
      </c>
      <c r="B39" s="37" t="s">
        <v>108</v>
      </c>
      <c r="C39" s="38">
        <v>15.074337</v>
      </c>
      <c r="D39" s="38">
        <v>0</v>
      </c>
      <c r="E39" s="38">
        <f t="shared" si="1"/>
        <v>0</v>
      </c>
    </row>
    <row r="40" s="33" customFormat="1" ht="25.7" customHeight="1" spans="1:5">
      <c r="A40" s="36" t="s">
        <v>109</v>
      </c>
      <c r="B40" s="36" t="s">
        <v>110</v>
      </c>
      <c r="C40" s="35">
        <v>17</v>
      </c>
      <c r="D40" s="35">
        <v>15</v>
      </c>
      <c r="E40" s="35">
        <f t="shared" si="1"/>
        <v>88.2352941176471</v>
      </c>
    </row>
    <row r="41" ht="25.7" customHeight="1" spans="1:5">
      <c r="A41" s="37" t="s">
        <v>111</v>
      </c>
      <c r="B41" s="37" t="s">
        <v>112</v>
      </c>
      <c r="C41" s="38">
        <v>17</v>
      </c>
      <c r="D41" s="38">
        <v>15</v>
      </c>
      <c r="E41" s="38">
        <f t="shared" si="1"/>
        <v>88.2352941176471</v>
      </c>
    </row>
    <row r="42" s="33" customFormat="1" ht="25.7" customHeight="1" spans="1:5">
      <c r="A42" s="36" t="s">
        <v>113</v>
      </c>
      <c r="B42" s="36" t="s">
        <v>114</v>
      </c>
      <c r="C42" s="35">
        <v>1.528993</v>
      </c>
      <c r="D42" s="35">
        <v>4.259007</v>
      </c>
      <c r="E42" s="35">
        <f t="shared" si="1"/>
        <v>278.549803694327</v>
      </c>
    </row>
    <row r="43" ht="25.7" customHeight="1" spans="1:5">
      <c r="A43" s="37" t="s">
        <v>115</v>
      </c>
      <c r="B43" s="37" t="s">
        <v>116</v>
      </c>
      <c r="C43" s="38">
        <v>1.528993</v>
      </c>
      <c r="D43" s="38">
        <v>4.259007</v>
      </c>
      <c r="E43" s="38">
        <f t="shared" si="1"/>
        <v>278.549803694327</v>
      </c>
    </row>
    <row r="44" s="63" customFormat="1" ht="25.7" customHeight="1" spans="1:5">
      <c r="A44" s="34" t="s">
        <v>117</v>
      </c>
      <c r="B44" s="34" t="s">
        <v>118</v>
      </c>
      <c r="C44" s="64">
        <v>7617.76</v>
      </c>
      <c r="D44" s="64">
        <v>5130.08</v>
      </c>
      <c r="E44" s="35">
        <f t="shared" si="1"/>
        <v>67.3436810821029</v>
      </c>
    </row>
    <row r="45" s="33" customFormat="1" ht="25.7" customHeight="1" spans="1:5">
      <c r="A45" s="36" t="s">
        <v>119</v>
      </c>
      <c r="B45" s="36" t="s">
        <v>120</v>
      </c>
      <c r="C45" s="35">
        <v>1047.62342</v>
      </c>
      <c r="D45" s="35">
        <v>0</v>
      </c>
      <c r="E45" s="35">
        <f t="shared" si="1"/>
        <v>0</v>
      </c>
    </row>
    <row r="46" ht="25.7" customHeight="1" spans="1:5">
      <c r="A46" s="37" t="s">
        <v>121</v>
      </c>
      <c r="B46" s="37" t="s">
        <v>122</v>
      </c>
      <c r="C46" s="38">
        <v>1047.62342</v>
      </c>
      <c r="D46" s="38">
        <v>0</v>
      </c>
      <c r="E46" s="38">
        <f t="shared" si="1"/>
        <v>0</v>
      </c>
    </row>
    <row r="47" s="33" customFormat="1" ht="25.7" customHeight="1" spans="1:5">
      <c r="A47" s="36" t="s">
        <v>123</v>
      </c>
      <c r="B47" s="36" t="s">
        <v>124</v>
      </c>
      <c r="C47" s="35">
        <v>587.503752</v>
      </c>
      <c r="D47" s="35">
        <v>1143.364</v>
      </c>
      <c r="E47" s="35">
        <f t="shared" si="1"/>
        <v>194.613906057233</v>
      </c>
    </row>
    <row r="48" ht="25.7" customHeight="1" spans="1:5">
      <c r="A48" s="37" t="s">
        <v>125</v>
      </c>
      <c r="B48" s="37" t="s">
        <v>126</v>
      </c>
      <c r="C48" s="38">
        <v>208.260038</v>
      </c>
      <c r="D48" s="38">
        <v>0</v>
      </c>
      <c r="E48" s="38">
        <f t="shared" si="1"/>
        <v>0</v>
      </c>
    </row>
    <row r="49" ht="25.7" customHeight="1" spans="1:5">
      <c r="A49" s="37" t="s">
        <v>127</v>
      </c>
      <c r="B49" s="37" t="s">
        <v>128</v>
      </c>
      <c r="C49" s="38">
        <v>379.243714</v>
      </c>
      <c r="D49" s="38">
        <v>1143.364</v>
      </c>
      <c r="E49" s="38">
        <f t="shared" si="1"/>
        <v>301.485287110125</v>
      </c>
    </row>
    <row r="50" s="33" customFormat="1" ht="25.7" customHeight="1" spans="1:5">
      <c r="A50" s="36" t="s">
        <v>129</v>
      </c>
      <c r="B50" s="36" t="s">
        <v>130</v>
      </c>
      <c r="C50" s="35">
        <v>984.195387</v>
      </c>
      <c r="D50" s="35">
        <v>1165.7382</v>
      </c>
      <c r="E50" s="35">
        <f t="shared" si="1"/>
        <v>118.445810191549</v>
      </c>
    </row>
    <row r="51" ht="25.7" customHeight="1" spans="1:5">
      <c r="A51" s="37" t="s">
        <v>131</v>
      </c>
      <c r="B51" s="37" t="s">
        <v>132</v>
      </c>
      <c r="C51" s="38">
        <v>155.77617</v>
      </c>
      <c r="D51" s="38">
        <v>166.124</v>
      </c>
      <c r="E51" s="38">
        <f t="shared" si="1"/>
        <v>106.642755435571</v>
      </c>
    </row>
    <row r="52" ht="25.7" customHeight="1" spans="1:5">
      <c r="A52" s="37" t="s">
        <v>133</v>
      </c>
      <c r="B52" s="37" t="s">
        <v>134</v>
      </c>
      <c r="C52" s="38">
        <v>224.109</v>
      </c>
      <c r="D52" s="38">
        <v>293.2092</v>
      </c>
      <c r="E52" s="38">
        <f t="shared" si="1"/>
        <v>130.833299867475</v>
      </c>
    </row>
    <row r="53" ht="25.7" customHeight="1" spans="1:5">
      <c r="A53" s="37" t="s">
        <v>135</v>
      </c>
      <c r="B53" s="37" t="s">
        <v>136</v>
      </c>
      <c r="C53" s="38">
        <v>402.795019</v>
      </c>
      <c r="D53" s="38">
        <v>461.5938</v>
      </c>
      <c r="E53" s="38">
        <f t="shared" si="1"/>
        <v>114.597693175545</v>
      </c>
    </row>
    <row r="54" ht="25.7" customHeight="1" spans="1:5">
      <c r="A54" s="37" t="s">
        <v>137</v>
      </c>
      <c r="B54" s="37" t="s">
        <v>138</v>
      </c>
      <c r="C54" s="38">
        <v>201.515198</v>
      </c>
      <c r="D54" s="38">
        <v>237.0512</v>
      </c>
      <c r="E54" s="38">
        <f t="shared" si="1"/>
        <v>117.634402939673</v>
      </c>
    </row>
    <row r="55" ht="25.7" customHeight="1" spans="1:5">
      <c r="A55" s="37" t="s">
        <v>139</v>
      </c>
      <c r="B55" s="37" t="s">
        <v>140</v>
      </c>
      <c r="C55" s="38">
        <v>0</v>
      </c>
      <c r="D55" s="38">
        <v>7.76</v>
      </c>
      <c r="E55" s="35"/>
    </row>
    <row r="56" s="33" customFormat="1" ht="25.7" customHeight="1" spans="1:5">
      <c r="A56" s="36" t="s">
        <v>141</v>
      </c>
      <c r="B56" s="36" t="s">
        <v>142</v>
      </c>
      <c r="C56" s="35">
        <v>3463.21212</v>
      </c>
      <c r="D56" s="35">
        <v>166.26</v>
      </c>
      <c r="E56" s="35">
        <f t="shared" si="1"/>
        <v>4.80074549981651</v>
      </c>
    </row>
    <row r="57" ht="25.7" customHeight="1" spans="1:5">
      <c r="A57" s="37" t="s">
        <v>143</v>
      </c>
      <c r="B57" s="37" t="s">
        <v>144</v>
      </c>
      <c r="C57" s="38">
        <v>5</v>
      </c>
      <c r="D57" s="38">
        <v>4</v>
      </c>
      <c r="E57" s="38">
        <f t="shared" si="1"/>
        <v>80</v>
      </c>
    </row>
    <row r="58" ht="25.7" customHeight="1" spans="1:5">
      <c r="A58" s="37" t="s">
        <v>145</v>
      </c>
      <c r="B58" s="37" t="s">
        <v>146</v>
      </c>
      <c r="C58" s="38">
        <v>3228.2</v>
      </c>
      <c r="D58" s="38">
        <v>0</v>
      </c>
      <c r="E58" s="38">
        <f t="shared" si="1"/>
        <v>0</v>
      </c>
    </row>
    <row r="59" ht="25.7" customHeight="1" spans="1:5">
      <c r="A59" s="37" t="s">
        <v>147</v>
      </c>
      <c r="B59" s="37" t="s">
        <v>148</v>
      </c>
      <c r="C59" s="38">
        <v>230.01212</v>
      </c>
      <c r="D59" s="38">
        <v>162.26</v>
      </c>
      <c r="E59" s="38">
        <f t="shared" si="1"/>
        <v>70.5441087191405</v>
      </c>
    </row>
    <row r="60" s="33" customFormat="1" ht="25.7" customHeight="1" spans="1:5">
      <c r="A60" s="36" t="s">
        <v>149</v>
      </c>
      <c r="B60" s="36" t="s">
        <v>150</v>
      </c>
      <c r="C60" s="35">
        <v>57.86</v>
      </c>
      <c r="D60" s="35">
        <v>137.83</v>
      </c>
      <c r="E60" s="35">
        <f t="shared" si="1"/>
        <v>238.212927756654</v>
      </c>
    </row>
    <row r="61" ht="25.7" customHeight="1" spans="1:5">
      <c r="A61" s="37" t="s">
        <v>151</v>
      </c>
      <c r="B61" s="37" t="s">
        <v>152</v>
      </c>
      <c r="C61" s="38">
        <v>0.09</v>
      </c>
      <c r="D61" s="38">
        <v>1.884</v>
      </c>
      <c r="E61" s="38">
        <f t="shared" si="1"/>
        <v>2093.33333333333</v>
      </c>
    </row>
    <row r="62" ht="25.7" customHeight="1" spans="1:5">
      <c r="A62" s="37">
        <v>2080305</v>
      </c>
      <c r="B62" s="37" t="s">
        <v>500</v>
      </c>
      <c r="C62" s="38">
        <v>0</v>
      </c>
      <c r="D62" s="38">
        <v>20.65</v>
      </c>
      <c r="E62" s="38"/>
    </row>
    <row r="63" ht="25.7" customHeight="1" spans="1:5">
      <c r="A63" s="37">
        <v>2080306</v>
      </c>
      <c r="B63" s="37" t="s">
        <v>501</v>
      </c>
      <c r="C63" s="38">
        <v>0</v>
      </c>
      <c r="D63" s="38">
        <v>85.02</v>
      </c>
      <c r="E63" s="38"/>
    </row>
    <row r="64" ht="25.7" customHeight="1" spans="1:5">
      <c r="A64" s="37" t="s">
        <v>153</v>
      </c>
      <c r="B64" s="37" t="s">
        <v>154</v>
      </c>
      <c r="C64" s="38">
        <v>57.77</v>
      </c>
      <c r="D64" s="38">
        <v>30.28</v>
      </c>
      <c r="E64" s="35">
        <f t="shared" si="1"/>
        <v>52.4147481391726</v>
      </c>
    </row>
    <row r="65" s="33" customFormat="1" ht="25.7" customHeight="1" spans="1:5">
      <c r="A65" s="36" t="s">
        <v>155</v>
      </c>
      <c r="B65" s="36" t="s">
        <v>156</v>
      </c>
      <c r="C65" s="35">
        <v>1.9</v>
      </c>
      <c r="D65" s="35">
        <v>0.5</v>
      </c>
      <c r="E65" s="35">
        <f t="shared" si="1"/>
        <v>26.3157894736842</v>
      </c>
    </row>
    <row r="66" ht="25.7" customHeight="1" spans="1:5">
      <c r="A66" s="37" t="s">
        <v>157</v>
      </c>
      <c r="B66" s="37" t="s">
        <v>158</v>
      </c>
      <c r="C66" s="38">
        <v>1.9</v>
      </c>
      <c r="D66" s="38">
        <v>0.5</v>
      </c>
      <c r="E66" s="35">
        <f t="shared" si="1"/>
        <v>26.3157894736842</v>
      </c>
    </row>
    <row r="67" s="33" customFormat="1" ht="25.7" customHeight="1" spans="1:5">
      <c r="A67" s="36" t="s">
        <v>159</v>
      </c>
      <c r="B67" s="36" t="s">
        <v>160</v>
      </c>
      <c r="C67" s="35">
        <v>754.92</v>
      </c>
      <c r="D67" s="35">
        <v>1307.98</v>
      </c>
      <c r="E67" s="35">
        <f t="shared" si="1"/>
        <v>173.260742860171</v>
      </c>
    </row>
    <row r="68" ht="25.7" customHeight="1" spans="1:5">
      <c r="A68" s="37">
        <v>2081002</v>
      </c>
      <c r="B68" s="37"/>
      <c r="C68" s="38">
        <v>0</v>
      </c>
      <c r="D68" s="38">
        <v>12</v>
      </c>
      <c r="E68" s="35"/>
    </row>
    <row r="69" ht="25.7" customHeight="1" spans="1:5">
      <c r="A69" s="37" t="s">
        <v>161</v>
      </c>
      <c r="B69" s="37" t="s">
        <v>162</v>
      </c>
      <c r="C69" s="38">
        <v>22.91</v>
      </c>
      <c r="D69" s="38">
        <v>0</v>
      </c>
      <c r="E69" s="38">
        <f t="shared" ref="E69:E100" si="2">D69/C69*100</f>
        <v>0</v>
      </c>
    </row>
    <row r="70" ht="25.7" customHeight="1" spans="1:5">
      <c r="A70" s="37" t="s">
        <v>163</v>
      </c>
      <c r="B70" s="37" t="s">
        <v>164</v>
      </c>
      <c r="C70" s="38">
        <v>732.01</v>
      </c>
      <c r="D70" s="38">
        <v>1277.98</v>
      </c>
      <c r="E70" s="38">
        <f t="shared" si="2"/>
        <v>174.585046652368</v>
      </c>
    </row>
    <row r="71" ht="25.7" customHeight="1" spans="1:5">
      <c r="A71" s="37" t="s">
        <v>165</v>
      </c>
      <c r="B71" s="37" t="s">
        <v>166</v>
      </c>
      <c r="C71" s="38">
        <v>0</v>
      </c>
      <c r="D71" s="38">
        <v>18</v>
      </c>
      <c r="E71" s="38"/>
    </row>
    <row r="72" s="33" customFormat="1" ht="25.7" customHeight="1" spans="1:5">
      <c r="A72" s="36" t="s">
        <v>167</v>
      </c>
      <c r="B72" s="36" t="s">
        <v>168</v>
      </c>
      <c r="C72" s="35">
        <v>441.516945</v>
      </c>
      <c r="D72" s="35">
        <v>218.173091</v>
      </c>
      <c r="E72" s="35">
        <f t="shared" si="2"/>
        <v>49.4144321006751</v>
      </c>
    </row>
    <row r="73" ht="25.7" customHeight="1" spans="1:5">
      <c r="A73" s="37" t="s">
        <v>169</v>
      </c>
      <c r="B73" s="37" t="s">
        <v>170</v>
      </c>
      <c r="C73" s="38">
        <v>4.84522</v>
      </c>
      <c r="D73" s="38">
        <v>0</v>
      </c>
      <c r="E73" s="38">
        <f t="shared" si="2"/>
        <v>0</v>
      </c>
    </row>
    <row r="74" ht="25.7" customHeight="1" spans="1:5">
      <c r="A74" s="37" t="s">
        <v>171</v>
      </c>
      <c r="B74" s="37" t="s">
        <v>172</v>
      </c>
      <c r="C74" s="38">
        <v>31.099863</v>
      </c>
      <c r="D74" s="38">
        <v>16.219417</v>
      </c>
      <c r="E74" s="38">
        <f t="shared" si="2"/>
        <v>52.1526959781141</v>
      </c>
    </row>
    <row r="75" ht="25.7" customHeight="1" spans="1:5">
      <c r="A75" s="37" t="s">
        <v>173</v>
      </c>
      <c r="B75" s="37" t="s">
        <v>174</v>
      </c>
      <c r="C75" s="38">
        <v>250.787326</v>
      </c>
      <c r="D75" s="38">
        <v>136.922674</v>
      </c>
      <c r="E75" s="38">
        <f t="shared" si="2"/>
        <v>54.5971266506506</v>
      </c>
    </row>
    <row r="76" ht="25.7" customHeight="1" spans="1:5">
      <c r="A76" s="37" t="s">
        <v>175</v>
      </c>
      <c r="B76" s="37" t="s">
        <v>176</v>
      </c>
      <c r="C76" s="38">
        <v>154.784536</v>
      </c>
      <c r="D76" s="38">
        <v>65.031</v>
      </c>
      <c r="E76" s="38">
        <f t="shared" si="2"/>
        <v>42.0138869686569</v>
      </c>
    </row>
    <row r="77" s="33" customFormat="1" ht="25.7" customHeight="1" spans="1:5">
      <c r="A77" s="36" t="s">
        <v>177</v>
      </c>
      <c r="B77" s="36" t="s">
        <v>178</v>
      </c>
      <c r="C77" s="35">
        <v>8.4756</v>
      </c>
      <c r="D77" s="35">
        <v>0.3</v>
      </c>
      <c r="E77" s="35">
        <f t="shared" si="2"/>
        <v>3.53957241965171</v>
      </c>
    </row>
    <row r="78" ht="25.7" customHeight="1" spans="1:5">
      <c r="A78" s="37" t="s">
        <v>179</v>
      </c>
      <c r="B78" s="37" t="s">
        <v>122</v>
      </c>
      <c r="C78" s="38">
        <v>0</v>
      </c>
      <c r="D78" s="38">
        <v>0.3</v>
      </c>
      <c r="E78" s="35"/>
    </row>
    <row r="79" ht="25.7" customHeight="1" spans="1:5">
      <c r="A79" s="37" t="s">
        <v>180</v>
      </c>
      <c r="B79" s="37" t="s">
        <v>181</v>
      </c>
      <c r="C79" s="38">
        <v>8.4756</v>
      </c>
      <c r="D79" s="38">
        <v>0</v>
      </c>
      <c r="E79" s="38">
        <f t="shared" si="2"/>
        <v>0</v>
      </c>
    </row>
    <row r="80" s="33" customFormat="1" ht="25.7" customHeight="1" spans="1:5">
      <c r="A80" s="36" t="s">
        <v>182</v>
      </c>
      <c r="B80" s="36" t="s">
        <v>183</v>
      </c>
      <c r="C80" s="35">
        <v>35.29</v>
      </c>
      <c r="D80" s="35">
        <v>20</v>
      </c>
      <c r="E80" s="35">
        <f t="shared" si="2"/>
        <v>56.6732785491641</v>
      </c>
    </row>
    <row r="81" ht="25.7" customHeight="1" spans="1:5">
      <c r="A81" s="37" t="s">
        <v>184</v>
      </c>
      <c r="B81" s="37" t="s">
        <v>185</v>
      </c>
      <c r="C81" s="38">
        <v>35.29</v>
      </c>
      <c r="D81" s="38">
        <v>20</v>
      </c>
      <c r="E81" s="38">
        <f t="shared" si="2"/>
        <v>56.6732785491641</v>
      </c>
    </row>
    <row r="82" s="33" customFormat="1" ht="25.7" customHeight="1" spans="1:5">
      <c r="A82" s="36">
        <v>20821</v>
      </c>
      <c r="B82" s="36" t="s">
        <v>502</v>
      </c>
      <c r="C82" s="35">
        <v>0</v>
      </c>
      <c r="D82" s="35">
        <v>290.4</v>
      </c>
      <c r="E82" s="35"/>
    </row>
    <row r="83" ht="25.7" customHeight="1" spans="1:5">
      <c r="A83" s="37">
        <v>2082102</v>
      </c>
      <c r="B83" s="37" t="s">
        <v>503</v>
      </c>
      <c r="C83" s="38">
        <v>0</v>
      </c>
      <c r="D83" s="38">
        <v>290.4</v>
      </c>
      <c r="E83" s="35"/>
    </row>
    <row r="84" s="33" customFormat="1" ht="25.7" customHeight="1" spans="1:5">
      <c r="A84" s="36" t="s">
        <v>186</v>
      </c>
      <c r="B84" s="36" t="s">
        <v>187</v>
      </c>
      <c r="C84" s="35">
        <v>117.996225</v>
      </c>
      <c r="D84" s="35">
        <v>655.11</v>
      </c>
      <c r="E84" s="35">
        <f t="shared" si="2"/>
        <v>555.195727659932</v>
      </c>
    </row>
    <row r="85" ht="25.7" customHeight="1" spans="1:5">
      <c r="A85" s="37" t="s">
        <v>188</v>
      </c>
      <c r="B85" s="37" t="s">
        <v>189</v>
      </c>
      <c r="C85" s="38">
        <v>80.499225</v>
      </c>
      <c r="D85" s="38">
        <v>83.02</v>
      </c>
      <c r="E85" s="38">
        <f t="shared" si="2"/>
        <v>103.131427662813</v>
      </c>
    </row>
    <row r="86" ht="25.7" customHeight="1" spans="1:5">
      <c r="A86" s="37" t="s">
        <v>190</v>
      </c>
      <c r="B86" s="37" t="s">
        <v>191</v>
      </c>
      <c r="C86" s="38">
        <v>37.497</v>
      </c>
      <c r="D86" s="38">
        <v>572.09</v>
      </c>
      <c r="E86" s="38">
        <f t="shared" si="2"/>
        <v>1525.69538896445</v>
      </c>
    </row>
    <row r="87" s="33" customFormat="1" ht="25.7" customHeight="1" spans="1:5">
      <c r="A87" s="36" t="s">
        <v>192</v>
      </c>
      <c r="B87" s="36" t="s">
        <v>193</v>
      </c>
      <c r="C87" s="35">
        <v>117.27018</v>
      </c>
      <c r="D87" s="35">
        <v>24.4213</v>
      </c>
      <c r="E87" s="35">
        <f t="shared" si="2"/>
        <v>20.8248166754754</v>
      </c>
    </row>
    <row r="88" ht="25.7" customHeight="1" spans="1:5">
      <c r="A88" s="37" t="s">
        <v>194</v>
      </c>
      <c r="B88" s="37" t="s">
        <v>195</v>
      </c>
      <c r="C88" s="38">
        <v>100.90678</v>
      </c>
      <c r="D88" s="38">
        <v>22.86</v>
      </c>
      <c r="E88" s="38">
        <f t="shared" si="2"/>
        <v>22.6545728641822</v>
      </c>
    </row>
    <row r="89" ht="25.7" customHeight="1" spans="1:5">
      <c r="A89" s="37" t="s">
        <v>196</v>
      </c>
      <c r="B89" s="37" t="s">
        <v>197</v>
      </c>
      <c r="C89" s="38">
        <v>16.3634</v>
      </c>
      <c r="D89" s="38">
        <v>1.5613</v>
      </c>
      <c r="E89" s="38">
        <f t="shared" si="2"/>
        <v>9.54141559822531</v>
      </c>
    </row>
    <row r="90" s="63" customFormat="1" ht="25.7" customHeight="1" spans="1:5">
      <c r="A90" s="34" t="s">
        <v>198</v>
      </c>
      <c r="B90" s="34" t="s">
        <v>199</v>
      </c>
      <c r="C90" s="64">
        <v>1466.807093</v>
      </c>
      <c r="D90" s="64">
        <v>783.89</v>
      </c>
      <c r="E90" s="35">
        <f t="shared" si="2"/>
        <v>53.4419286449414</v>
      </c>
    </row>
    <row r="91" s="33" customFormat="1" ht="25.7" customHeight="1" spans="1:5">
      <c r="A91" s="36" t="s">
        <v>200</v>
      </c>
      <c r="B91" s="36" t="s">
        <v>201</v>
      </c>
      <c r="C91" s="35">
        <v>31.729355</v>
      </c>
      <c r="D91" s="35">
        <v>0</v>
      </c>
      <c r="E91" s="35">
        <f t="shared" si="2"/>
        <v>0</v>
      </c>
    </row>
    <row r="92" ht="25.7" customHeight="1" spans="1:5">
      <c r="A92" s="37" t="s">
        <v>202</v>
      </c>
      <c r="B92" s="37" t="s">
        <v>203</v>
      </c>
      <c r="C92" s="38">
        <v>31.729355</v>
      </c>
      <c r="D92" s="38">
        <v>0</v>
      </c>
      <c r="E92" s="38">
        <f t="shared" si="2"/>
        <v>0</v>
      </c>
    </row>
    <row r="93" s="33" customFormat="1" ht="25.7" customHeight="1" spans="1:5">
      <c r="A93" s="36" t="s">
        <v>204</v>
      </c>
      <c r="B93" s="36" t="s">
        <v>205</v>
      </c>
      <c r="C93" s="35">
        <v>15.152738</v>
      </c>
      <c r="D93" s="35">
        <v>25</v>
      </c>
      <c r="E93" s="35">
        <f t="shared" si="2"/>
        <v>164.986684254687</v>
      </c>
    </row>
    <row r="94" ht="25.7" customHeight="1" spans="1:5">
      <c r="A94" s="37">
        <v>2100401</v>
      </c>
      <c r="B94" s="37" t="s">
        <v>504</v>
      </c>
      <c r="C94" s="38">
        <v>0</v>
      </c>
      <c r="D94" s="38">
        <v>23</v>
      </c>
      <c r="E94" s="35"/>
    </row>
    <row r="95" ht="25.7" customHeight="1" spans="1:5">
      <c r="A95" s="37" t="s">
        <v>206</v>
      </c>
      <c r="B95" s="37" t="s">
        <v>207</v>
      </c>
      <c r="C95" s="38">
        <v>15.152738</v>
      </c>
      <c r="D95" s="38">
        <v>2</v>
      </c>
      <c r="E95" s="38">
        <f t="shared" si="2"/>
        <v>13.198934740375</v>
      </c>
    </row>
    <row r="96" s="33" customFormat="1" ht="25.7" customHeight="1" spans="1:5">
      <c r="A96" s="36" t="s">
        <v>208</v>
      </c>
      <c r="B96" s="36" t="s">
        <v>209</v>
      </c>
      <c r="C96" s="35">
        <v>10.573412</v>
      </c>
      <c r="D96" s="35">
        <v>12</v>
      </c>
      <c r="E96" s="35">
        <f t="shared" si="2"/>
        <v>113.492219919171</v>
      </c>
    </row>
    <row r="97" ht="25.7" customHeight="1" spans="1:5">
      <c r="A97" s="37" t="s">
        <v>210</v>
      </c>
      <c r="B97" s="37" t="s">
        <v>211</v>
      </c>
      <c r="C97" s="38">
        <v>10.573412</v>
      </c>
      <c r="D97" s="38">
        <v>12</v>
      </c>
      <c r="E97" s="38">
        <f t="shared" si="2"/>
        <v>113.492219919171</v>
      </c>
    </row>
    <row r="98" s="33" customFormat="1" ht="25.7" customHeight="1" spans="1:5">
      <c r="A98" s="36" t="s">
        <v>212</v>
      </c>
      <c r="B98" s="36" t="s">
        <v>213</v>
      </c>
      <c r="C98" s="35">
        <v>201.885311</v>
      </c>
      <c r="D98" s="35">
        <v>225.5286</v>
      </c>
      <c r="E98" s="35">
        <f t="shared" si="2"/>
        <v>111.711247778695</v>
      </c>
    </row>
    <row r="99" ht="25.7" customHeight="1" spans="1:5">
      <c r="A99" s="37" t="s">
        <v>214</v>
      </c>
      <c r="B99" s="37" t="s">
        <v>215</v>
      </c>
      <c r="C99" s="38">
        <v>62.678766</v>
      </c>
      <c r="D99" s="38">
        <v>67.9</v>
      </c>
      <c r="E99" s="38">
        <f t="shared" si="2"/>
        <v>108.330148044076</v>
      </c>
    </row>
    <row r="100" ht="25.7" customHeight="1" spans="1:5">
      <c r="A100" s="37" t="s">
        <v>216</v>
      </c>
      <c r="B100" s="37" t="s">
        <v>217</v>
      </c>
      <c r="C100" s="38">
        <v>139.206545</v>
      </c>
      <c r="D100" s="38">
        <v>157.6286</v>
      </c>
      <c r="E100" s="38">
        <f t="shared" si="2"/>
        <v>113.233612686817</v>
      </c>
    </row>
    <row r="101" s="33" customFormat="1" ht="25.7" customHeight="1" spans="1:5">
      <c r="A101" s="36" t="s">
        <v>218</v>
      </c>
      <c r="B101" s="36" t="s">
        <v>219</v>
      </c>
      <c r="C101" s="35">
        <v>1207.466277</v>
      </c>
      <c r="D101" s="35">
        <v>521.36</v>
      </c>
      <c r="E101" s="35">
        <f t="shared" ref="E101:E132" si="3">D101/C101*100</f>
        <v>43.1780174677292</v>
      </c>
    </row>
    <row r="102" ht="25.7" customHeight="1" spans="1:5">
      <c r="A102" s="37" t="s">
        <v>220</v>
      </c>
      <c r="B102" s="37" t="s">
        <v>221</v>
      </c>
      <c r="C102" s="38">
        <v>1202.496477</v>
      </c>
      <c r="D102" s="38">
        <v>521.36</v>
      </c>
      <c r="E102" s="38">
        <f t="shared" si="3"/>
        <v>43.3564679790742</v>
      </c>
    </row>
    <row r="103" ht="25.7" customHeight="1" spans="1:5">
      <c r="A103" s="37" t="s">
        <v>222</v>
      </c>
      <c r="B103" s="37" t="s">
        <v>223</v>
      </c>
      <c r="C103" s="38">
        <v>4.9698</v>
      </c>
      <c r="D103" s="38">
        <v>0</v>
      </c>
      <c r="E103" s="38">
        <f t="shared" si="3"/>
        <v>0</v>
      </c>
    </row>
    <row r="104" s="63" customFormat="1" ht="25.7" customHeight="1" spans="1:5">
      <c r="A104" s="34" t="s">
        <v>224</v>
      </c>
      <c r="B104" s="34" t="s">
        <v>225</v>
      </c>
      <c r="C104" s="64">
        <v>988.111989</v>
      </c>
      <c r="D104" s="64">
        <v>755.04</v>
      </c>
      <c r="E104" s="35">
        <f t="shared" si="3"/>
        <v>76.4123913488919</v>
      </c>
    </row>
    <row r="105" s="33" customFormat="1" ht="25.7" customHeight="1" spans="1:5">
      <c r="A105" s="36" t="s">
        <v>226</v>
      </c>
      <c r="B105" s="36" t="s">
        <v>227</v>
      </c>
      <c r="C105" s="35">
        <v>205.46252</v>
      </c>
      <c r="D105" s="35">
        <v>0</v>
      </c>
      <c r="E105" s="35">
        <f t="shared" si="3"/>
        <v>0</v>
      </c>
    </row>
    <row r="106" ht="25.7" customHeight="1" spans="1:5">
      <c r="A106" s="37" t="s">
        <v>228</v>
      </c>
      <c r="B106" s="37" t="s">
        <v>229</v>
      </c>
      <c r="C106" s="38">
        <v>205.46252</v>
      </c>
      <c r="D106" s="38">
        <v>0</v>
      </c>
      <c r="E106" s="38">
        <f t="shared" si="3"/>
        <v>0</v>
      </c>
    </row>
    <row r="107" s="33" customFormat="1" ht="25.7" customHeight="1" spans="1:5">
      <c r="A107" s="36" t="s">
        <v>230</v>
      </c>
      <c r="B107" s="36" t="s">
        <v>231</v>
      </c>
      <c r="C107" s="35">
        <v>0</v>
      </c>
      <c r="D107" s="35">
        <v>24</v>
      </c>
      <c r="E107" s="35"/>
    </row>
    <row r="108" ht="25.7" customHeight="1" spans="1:5">
      <c r="A108" s="37" t="s">
        <v>232</v>
      </c>
      <c r="B108" s="37" t="s">
        <v>233</v>
      </c>
      <c r="C108" s="38">
        <v>0</v>
      </c>
      <c r="D108" s="38">
        <v>24</v>
      </c>
      <c r="E108" s="35"/>
    </row>
    <row r="109" s="33" customFormat="1" ht="25.7" customHeight="1" spans="1:5">
      <c r="A109" s="36" t="s">
        <v>234</v>
      </c>
      <c r="B109" s="36" t="s">
        <v>235</v>
      </c>
      <c r="C109" s="35">
        <v>580.439759</v>
      </c>
      <c r="D109" s="35">
        <v>704.289</v>
      </c>
      <c r="E109" s="35">
        <f t="shared" si="3"/>
        <v>121.337139484272</v>
      </c>
    </row>
    <row r="110" ht="25.7" customHeight="1" spans="1:5">
      <c r="A110" s="37" t="s">
        <v>236</v>
      </c>
      <c r="B110" s="37" t="s">
        <v>237</v>
      </c>
      <c r="C110" s="38">
        <v>580.439759</v>
      </c>
      <c r="D110" s="38">
        <v>704.289</v>
      </c>
      <c r="E110" s="38">
        <f t="shared" si="3"/>
        <v>121.337139484272</v>
      </c>
    </row>
    <row r="111" s="33" customFormat="1" ht="25.7" customHeight="1" spans="1:5">
      <c r="A111" s="36" t="s">
        <v>238</v>
      </c>
      <c r="B111" s="36" t="s">
        <v>239</v>
      </c>
      <c r="C111" s="35">
        <v>202.20971</v>
      </c>
      <c r="D111" s="35">
        <v>26.75</v>
      </c>
      <c r="E111" s="35">
        <f t="shared" si="3"/>
        <v>13.2288404943561</v>
      </c>
    </row>
    <row r="112" ht="25.7" customHeight="1" spans="1:5">
      <c r="A112" s="37" t="s">
        <v>240</v>
      </c>
      <c r="B112" s="37" t="s">
        <v>241</v>
      </c>
      <c r="C112" s="38">
        <v>202.20971</v>
      </c>
      <c r="D112" s="38">
        <v>26.75</v>
      </c>
      <c r="E112" s="38">
        <f t="shared" si="3"/>
        <v>13.2288404943561</v>
      </c>
    </row>
    <row r="113" s="63" customFormat="1" ht="25.7" customHeight="1" spans="1:5">
      <c r="A113" s="34" t="s">
        <v>242</v>
      </c>
      <c r="B113" s="34" t="s">
        <v>243</v>
      </c>
      <c r="C113" s="64">
        <v>1440.3427</v>
      </c>
      <c r="D113" s="64">
        <v>7808.834142</v>
      </c>
      <c r="E113" s="35">
        <f t="shared" si="3"/>
        <v>542.15112431229</v>
      </c>
    </row>
    <row r="114" s="33" customFormat="1" ht="25.7" customHeight="1" spans="1:5">
      <c r="A114" s="36" t="s">
        <v>244</v>
      </c>
      <c r="B114" s="36" t="s">
        <v>245</v>
      </c>
      <c r="C114" s="35">
        <v>918.335643</v>
      </c>
      <c r="D114" s="35">
        <v>6491.273752</v>
      </c>
      <c r="E114" s="35">
        <f t="shared" si="3"/>
        <v>706.851988320353</v>
      </c>
    </row>
    <row r="115" ht="25.7" customHeight="1" spans="1:5">
      <c r="A115" s="37" t="s">
        <v>246</v>
      </c>
      <c r="B115" s="37" t="s">
        <v>54</v>
      </c>
      <c r="C115" s="38">
        <v>166.457194</v>
      </c>
      <c r="D115" s="38">
        <v>220.122</v>
      </c>
      <c r="E115" s="38">
        <f t="shared" si="3"/>
        <v>132.239403242614</v>
      </c>
    </row>
    <row r="116" ht="25.7" customHeight="1" spans="1:5">
      <c r="A116" s="37" t="s">
        <v>247</v>
      </c>
      <c r="B116" s="37" t="s">
        <v>248</v>
      </c>
      <c r="C116" s="38">
        <v>14.958319</v>
      </c>
      <c r="D116" s="38">
        <v>112.32</v>
      </c>
      <c r="E116" s="38">
        <f t="shared" si="3"/>
        <v>750.886513384291</v>
      </c>
    </row>
    <row r="117" ht="25.7" customHeight="1" spans="1:5">
      <c r="A117" s="37" t="s">
        <v>249</v>
      </c>
      <c r="B117" s="37" t="s">
        <v>250</v>
      </c>
      <c r="C117" s="38">
        <v>736.92013</v>
      </c>
      <c r="D117" s="38">
        <v>6158.831752</v>
      </c>
      <c r="E117" s="38">
        <f t="shared" si="3"/>
        <v>835.752953579922</v>
      </c>
    </row>
    <row r="118" s="33" customFormat="1" ht="25.7" customHeight="1" spans="1:5">
      <c r="A118" s="36" t="s">
        <v>251</v>
      </c>
      <c r="B118" s="36" t="s">
        <v>252</v>
      </c>
      <c r="C118" s="35">
        <v>248.069407</v>
      </c>
      <c r="D118" s="35">
        <v>1221.55804</v>
      </c>
      <c r="E118" s="35">
        <f t="shared" si="3"/>
        <v>492.425912075486</v>
      </c>
    </row>
    <row r="119" ht="25.7" customHeight="1" spans="1:5">
      <c r="A119" s="37" t="s">
        <v>253</v>
      </c>
      <c r="B119" s="37" t="s">
        <v>254</v>
      </c>
      <c r="C119" s="38">
        <v>248.069407</v>
      </c>
      <c r="D119" s="38">
        <v>1221.55804</v>
      </c>
      <c r="E119" s="38">
        <f t="shared" si="3"/>
        <v>492.425912075486</v>
      </c>
    </row>
    <row r="120" s="33" customFormat="1" ht="25.7" customHeight="1" spans="1:5">
      <c r="A120" s="36" t="s">
        <v>255</v>
      </c>
      <c r="B120" s="36" t="s">
        <v>256</v>
      </c>
      <c r="C120" s="35">
        <v>273.93765</v>
      </c>
      <c r="D120" s="35">
        <v>96.00235</v>
      </c>
      <c r="E120" s="35">
        <f t="shared" si="3"/>
        <v>35.045328745428</v>
      </c>
    </row>
    <row r="121" ht="25.7" customHeight="1" spans="1:5">
      <c r="A121" s="37" t="s">
        <v>257</v>
      </c>
      <c r="B121" s="37" t="s">
        <v>256</v>
      </c>
      <c r="C121" s="38">
        <v>273.93765</v>
      </c>
      <c r="D121" s="38">
        <v>96.00235</v>
      </c>
      <c r="E121" s="38">
        <f t="shared" si="3"/>
        <v>35.045328745428</v>
      </c>
    </row>
    <row r="122" s="63" customFormat="1" ht="25.7" customHeight="1" spans="1:5">
      <c r="A122" s="34" t="s">
        <v>258</v>
      </c>
      <c r="B122" s="34" t="s">
        <v>259</v>
      </c>
      <c r="C122" s="64">
        <v>20699.37</v>
      </c>
      <c r="D122" s="64">
        <v>12268.49</v>
      </c>
      <c r="E122" s="35">
        <f t="shared" si="3"/>
        <v>59.2698714985045</v>
      </c>
    </row>
    <row r="123" s="33" customFormat="1" ht="25.7" customHeight="1" spans="1:5">
      <c r="A123" s="36" t="s">
        <v>260</v>
      </c>
      <c r="B123" s="36" t="s">
        <v>261</v>
      </c>
      <c r="C123" s="35">
        <v>3644.41</v>
      </c>
      <c r="D123" s="35">
        <v>922.36</v>
      </c>
      <c r="E123" s="35">
        <f t="shared" si="3"/>
        <v>25.3088977365335</v>
      </c>
    </row>
    <row r="124" ht="25.7" customHeight="1" spans="1:5">
      <c r="A124" s="37" t="s">
        <v>262</v>
      </c>
      <c r="B124" s="37" t="s">
        <v>82</v>
      </c>
      <c r="C124" s="38">
        <v>260.022689</v>
      </c>
      <c r="D124" s="38">
        <v>302.902</v>
      </c>
      <c r="E124" s="38">
        <f t="shared" si="3"/>
        <v>116.490603633439</v>
      </c>
    </row>
    <row r="125" ht="25.7" customHeight="1" spans="1:5">
      <c r="A125" s="37" t="s">
        <v>263</v>
      </c>
      <c r="B125" s="37" t="s">
        <v>264</v>
      </c>
      <c r="C125" s="38">
        <v>3.34465</v>
      </c>
      <c r="D125" s="38">
        <v>0</v>
      </c>
      <c r="E125" s="38">
        <f t="shared" si="3"/>
        <v>0</v>
      </c>
    </row>
    <row r="126" ht="25.7" customHeight="1" spans="1:5">
      <c r="A126" s="37" t="s">
        <v>265</v>
      </c>
      <c r="B126" s="37" t="s">
        <v>266</v>
      </c>
      <c r="C126" s="38">
        <v>2804.265663</v>
      </c>
      <c r="D126" s="38">
        <v>430.27</v>
      </c>
      <c r="E126" s="38">
        <f t="shared" si="3"/>
        <v>15.3434107786955</v>
      </c>
    </row>
    <row r="127" ht="25.7" customHeight="1" spans="1:5">
      <c r="A127" s="37" t="s">
        <v>267</v>
      </c>
      <c r="B127" s="37" t="s">
        <v>268</v>
      </c>
      <c r="C127" s="38">
        <v>71.46</v>
      </c>
      <c r="D127" s="38">
        <v>0</v>
      </c>
      <c r="E127" s="38">
        <f t="shared" si="3"/>
        <v>0</v>
      </c>
    </row>
    <row r="128" ht="25.7" customHeight="1" spans="1:5">
      <c r="A128" s="37" t="s">
        <v>269</v>
      </c>
      <c r="B128" s="37" t="s">
        <v>270</v>
      </c>
      <c r="C128" s="38">
        <v>181.93</v>
      </c>
      <c r="D128" s="38">
        <v>25</v>
      </c>
      <c r="E128" s="38">
        <f t="shared" si="3"/>
        <v>13.7415489473973</v>
      </c>
    </row>
    <row r="129" ht="25.7" customHeight="1" spans="1:5">
      <c r="A129" s="37" t="s">
        <v>271</v>
      </c>
      <c r="B129" s="37" t="s">
        <v>272</v>
      </c>
      <c r="C129" s="38">
        <v>62.79</v>
      </c>
      <c r="D129" s="38">
        <v>113.19</v>
      </c>
      <c r="E129" s="38">
        <f t="shared" si="3"/>
        <v>180.267558528428</v>
      </c>
    </row>
    <row r="130" ht="25.7" customHeight="1" spans="1:5">
      <c r="A130" s="37" t="s">
        <v>273</v>
      </c>
      <c r="B130" s="37" t="s">
        <v>274</v>
      </c>
      <c r="C130" s="38">
        <v>260.6</v>
      </c>
      <c r="D130" s="38">
        <v>51</v>
      </c>
      <c r="E130" s="38">
        <f t="shared" si="3"/>
        <v>19.5702225633154</v>
      </c>
    </row>
    <row r="131" s="33" customFormat="1" ht="25.7" customHeight="1" spans="1:5">
      <c r="A131" s="36" t="s">
        <v>275</v>
      </c>
      <c r="B131" s="36" t="s">
        <v>276</v>
      </c>
      <c r="C131" s="35">
        <v>1995.02778</v>
      </c>
      <c r="D131" s="35">
        <v>6228.9</v>
      </c>
      <c r="E131" s="35">
        <f t="shared" si="3"/>
        <v>312.221216288026</v>
      </c>
    </row>
    <row r="132" ht="25.7" customHeight="1" spans="1:5">
      <c r="A132" s="37" t="s">
        <v>277</v>
      </c>
      <c r="B132" s="37" t="s">
        <v>278</v>
      </c>
      <c r="C132" s="38">
        <v>475.2935</v>
      </c>
      <c r="D132" s="38">
        <v>109.9906</v>
      </c>
      <c r="E132" s="38">
        <f t="shared" si="3"/>
        <v>23.1416167063088</v>
      </c>
    </row>
    <row r="133" ht="25.7" customHeight="1" spans="1:5">
      <c r="A133" s="37" t="s">
        <v>279</v>
      </c>
      <c r="B133" s="37" t="s">
        <v>280</v>
      </c>
      <c r="C133" s="38">
        <v>1337.69233</v>
      </c>
      <c r="D133" s="38">
        <v>1861.437777</v>
      </c>
      <c r="E133" s="38">
        <f t="shared" ref="E133:E169" si="4">D133/C133*100</f>
        <v>139.152907978474</v>
      </c>
    </row>
    <row r="134" ht="25.7" customHeight="1" spans="1:5">
      <c r="A134" s="37" t="s">
        <v>281</v>
      </c>
      <c r="B134" s="37" t="s">
        <v>282</v>
      </c>
      <c r="C134" s="38">
        <v>142.04195</v>
      </c>
      <c r="D134" s="38">
        <v>4257.47</v>
      </c>
      <c r="E134" s="38">
        <f t="shared" si="4"/>
        <v>2997.33283019559</v>
      </c>
    </row>
    <row r="135" ht="25.7" customHeight="1" spans="1:5">
      <c r="A135" s="37" t="s">
        <v>283</v>
      </c>
      <c r="B135" s="37" t="s">
        <v>284</v>
      </c>
      <c r="C135" s="38">
        <v>40</v>
      </c>
      <c r="D135" s="38">
        <v>0</v>
      </c>
      <c r="E135" s="38">
        <f t="shared" si="4"/>
        <v>0</v>
      </c>
    </row>
    <row r="136" s="33" customFormat="1" ht="25.7" customHeight="1" spans="1:5">
      <c r="A136" s="36" t="s">
        <v>285</v>
      </c>
      <c r="B136" s="36" t="s">
        <v>286</v>
      </c>
      <c r="C136" s="35">
        <v>2373.42882</v>
      </c>
      <c r="D136" s="35">
        <v>2217.79</v>
      </c>
      <c r="E136" s="35">
        <f t="shared" si="4"/>
        <v>93.4424483814939</v>
      </c>
    </row>
    <row r="137" ht="25.7" customHeight="1" spans="1:5">
      <c r="A137" s="37" t="s">
        <v>287</v>
      </c>
      <c r="B137" s="37" t="s">
        <v>288</v>
      </c>
      <c r="C137" s="38">
        <v>185.360556</v>
      </c>
      <c r="D137" s="38">
        <v>0</v>
      </c>
      <c r="E137" s="38">
        <f t="shared" si="4"/>
        <v>0</v>
      </c>
    </row>
    <row r="138" ht="25.7" customHeight="1" spans="1:5">
      <c r="A138" s="37" t="s">
        <v>289</v>
      </c>
      <c r="B138" s="37" t="s">
        <v>290</v>
      </c>
      <c r="C138" s="38">
        <v>968.4915</v>
      </c>
      <c r="D138" s="38">
        <v>749.873983</v>
      </c>
      <c r="E138" s="38">
        <f t="shared" si="4"/>
        <v>77.4270071549415</v>
      </c>
    </row>
    <row r="139" ht="25.7" customHeight="1" spans="1:5">
      <c r="A139" s="37" t="s">
        <v>291</v>
      </c>
      <c r="B139" s="37" t="s">
        <v>292</v>
      </c>
      <c r="C139" s="38">
        <v>8.16</v>
      </c>
      <c r="D139" s="38">
        <v>0</v>
      </c>
      <c r="E139" s="38">
        <f t="shared" si="4"/>
        <v>0</v>
      </c>
    </row>
    <row r="140" ht="25.7" customHeight="1" spans="1:5">
      <c r="A140" s="37" t="s">
        <v>293</v>
      </c>
      <c r="B140" s="37" t="s">
        <v>294</v>
      </c>
      <c r="C140" s="38">
        <v>1211.416764</v>
      </c>
      <c r="D140" s="38">
        <v>1467.92</v>
      </c>
      <c r="E140" s="38">
        <f t="shared" si="4"/>
        <v>121.173822554102</v>
      </c>
    </row>
    <row r="141" s="33" customFormat="1" ht="25.7" customHeight="1" spans="1:5">
      <c r="A141" s="36" t="s">
        <v>295</v>
      </c>
      <c r="B141" s="36" t="s">
        <v>296</v>
      </c>
      <c r="C141" s="35">
        <v>12686.5</v>
      </c>
      <c r="D141" s="35">
        <v>2883.761</v>
      </c>
      <c r="E141" s="35">
        <f t="shared" si="4"/>
        <v>22.730942340283</v>
      </c>
    </row>
    <row r="142" ht="25.7" customHeight="1" spans="1:5">
      <c r="A142" s="37" t="s">
        <v>297</v>
      </c>
      <c r="B142" s="37" t="s">
        <v>298</v>
      </c>
      <c r="C142" s="38">
        <v>324.5</v>
      </c>
      <c r="D142" s="38">
        <v>933.761</v>
      </c>
      <c r="E142" s="38">
        <f t="shared" si="4"/>
        <v>287.753775038521</v>
      </c>
    </row>
    <row r="143" ht="25.7" customHeight="1" spans="1:5">
      <c r="A143" s="37" t="s">
        <v>299</v>
      </c>
      <c r="B143" s="37" t="s">
        <v>300</v>
      </c>
      <c r="C143" s="38">
        <v>630</v>
      </c>
      <c r="D143" s="38">
        <v>1365</v>
      </c>
      <c r="E143" s="38">
        <f t="shared" si="4"/>
        <v>216.666666666667</v>
      </c>
    </row>
    <row r="144" ht="25.7" customHeight="1" spans="1:5">
      <c r="A144" s="37" t="s">
        <v>301</v>
      </c>
      <c r="B144" s="37" t="s">
        <v>302</v>
      </c>
      <c r="C144" s="38">
        <v>11732</v>
      </c>
      <c r="D144" s="38">
        <v>385</v>
      </c>
      <c r="E144" s="38">
        <f t="shared" si="4"/>
        <v>3.28162291169451</v>
      </c>
    </row>
    <row r="145" ht="25.7" customHeight="1" spans="1:5">
      <c r="A145" s="37" t="s">
        <v>303</v>
      </c>
      <c r="B145" s="37" t="s">
        <v>304</v>
      </c>
      <c r="C145" s="38">
        <v>0</v>
      </c>
      <c r="D145" s="38">
        <v>200</v>
      </c>
      <c r="E145" s="38"/>
    </row>
    <row r="146" s="33" customFormat="1" ht="25.7" customHeight="1" spans="1:5">
      <c r="A146" s="36" t="s">
        <v>305</v>
      </c>
      <c r="B146" s="36" t="s">
        <v>306</v>
      </c>
      <c r="C146" s="35">
        <v>0</v>
      </c>
      <c r="D146" s="35">
        <v>15.6799</v>
      </c>
      <c r="E146" s="35"/>
    </row>
    <row r="147" ht="25.7" customHeight="1" spans="1:5">
      <c r="A147" s="37" t="s">
        <v>307</v>
      </c>
      <c r="B147" s="37" t="s">
        <v>306</v>
      </c>
      <c r="C147" s="38">
        <v>0</v>
      </c>
      <c r="D147" s="38">
        <v>15.6799</v>
      </c>
      <c r="E147" s="35"/>
    </row>
    <row r="148" s="63" customFormat="1" ht="25.7" customHeight="1" spans="1:5">
      <c r="A148" s="34" t="s">
        <v>308</v>
      </c>
      <c r="B148" s="34" t="s">
        <v>309</v>
      </c>
      <c r="C148" s="64">
        <v>388.1777</v>
      </c>
      <c r="D148" s="64">
        <v>0</v>
      </c>
      <c r="E148" s="35">
        <f t="shared" si="4"/>
        <v>0</v>
      </c>
    </row>
    <row r="149" s="33" customFormat="1" ht="25.7" customHeight="1" spans="1:5">
      <c r="A149" s="36" t="s">
        <v>310</v>
      </c>
      <c r="B149" s="36" t="s">
        <v>311</v>
      </c>
      <c r="C149" s="35">
        <v>388.1777</v>
      </c>
      <c r="D149" s="35">
        <v>0</v>
      </c>
      <c r="E149" s="35">
        <f t="shared" si="4"/>
        <v>0</v>
      </c>
    </row>
    <row r="150" ht="25.7" customHeight="1" spans="1:5">
      <c r="A150" s="37" t="s">
        <v>312</v>
      </c>
      <c r="B150" s="37" t="s">
        <v>313</v>
      </c>
      <c r="C150" s="38">
        <v>388.1777</v>
      </c>
      <c r="D150" s="38">
        <v>0</v>
      </c>
      <c r="E150" s="38">
        <f t="shared" si="4"/>
        <v>0</v>
      </c>
    </row>
    <row r="151" s="63" customFormat="1" ht="25.7" customHeight="1" spans="1:5">
      <c r="A151" s="34" t="s">
        <v>314</v>
      </c>
      <c r="B151" s="34" t="s">
        <v>315</v>
      </c>
      <c r="C151" s="64">
        <v>10493.9</v>
      </c>
      <c r="D151" s="64">
        <v>7332.428015</v>
      </c>
      <c r="E151" s="35">
        <f t="shared" si="4"/>
        <v>69.8732407875051</v>
      </c>
    </row>
    <row r="152" s="33" customFormat="1" ht="25.7" customHeight="1" spans="1:5">
      <c r="A152" s="36" t="s">
        <v>316</v>
      </c>
      <c r="B152" s="36" t="s">
        <v>317</v>
      </c>
      <c r="C152" s="35">
        <v>10493.9</v>
      </c>
      <c r="D152" s="35">
        <v>7332.428015</v>
      </c>
      <c r="E152" s="35">
        <f t="shared" si="4"/>
        <v>69.8732407875051</v>
      </c>
    </row>
    <row r="153" ht="25.7" customHeight="1" spans="1:5">
      <c r="A153" s="37" t="s">
        <v>318</v>
      </c>
      <c r="B153" s="37" t="s">
        <v>319</v>
      </c>
      <c r="C153" s="38">
        <v>10493.9</v>
      </c>
      <c r="D153" s="38">
        <v>7332.428015</v>
      </c>
      <c r="E153" s="38">
        <f t="shared" si="4"/>
        <v>69.8732407875051</v>
      </c>
    </row>
    <row r="154" s="63" customFormat="1" ht="25.7" customHeight="1" spans="1:5">
      <c r="A154" s="34">
        <v>219</v>
      </c>
      <c r="B154" s="34" t="s">
        <v>505</v>
      </c>
      <c r="C154" s="64">
        <v>0</v>
      </c>
      <c r="D154" s="64">
        <v>63</v>
      </c>
      <c r="E154" s="35"/>
    </row>
    <row r="155" s="33" customFormat="1" ht="25.7" customHeight="1" spans="1:5">
      <c r="A155" s="36">
        <v>21906</v>
      </c>
      <c r="B155" s="36" t="s">
        <v>261</v>
      </c>
      <c r="C155" s="35">
        <v>0</v>
      </c>
      <c r="D155" s="35">
        <v>63</v>
      </c>
      <c r="E155" s="35"/>
    </row>
    <row r="156" ht="25.7" customHeight="1" spans="1:5">
      <c r="A156" s="37">
        <v>21906</v>
      </c>
      <c r="B156" s="37" t="s">
        <v>261</v>
      </c>
      <c r="C156" s="38">
        <v>0</v>
      </c>
      <c r="D156" s="38">
        <v>63</v>
      </c>
      <c r="E156" s="35"/>
    </row>
    <row r="157" s="63" customFormat="1" ht="25.7" customHeight="1" spans="1:5">
      <c r="A157" s="34" t="s">
        <v>320</v>
      </c>
      <c r="B157" s="34" t="s">
        <v>321</v>
      </c>
      <c r="C157" s="64">
        <v>7</v>
      </c>
      <c r="D157" s="64">
        <v>0</v>
      </c>
      <c r="E157" s="35">
        <f t="shared" si="4"/>
        <v>0</v>
      </c>
    </row>
    <row r="158" s="33" customFormat="1" ht="25.7" customHeight="1" spans="1:5">
      <c r="A158" s="36" t="s">
        <v>322</v>
      </c>
      <c r="B158" s="36" t="s">
        <v>323</v>
      </c>
      <c r="C158" s="35">
        <v>7</v>
      </c>
      <c r="D158" s="35">
        <v>0</v>
      </c>
      <c r="E158" s="35">
        <f t="shared" si="4"/>
        <v>0</v>
      </c>
    </row>
    <row r="159" ht="25.7" customHeight="1" spans="1:5">
      <c r="A159" s="37" t="s">
        <v>324</v>
      </c>
      <c r="B159" s="37" t="s">
        <v>323</v>
      </c>
      <c r="C159" s="38">
        <v>7</v>
      </c>
      <c r="D159" s="38">
        <v>0</v>
      </c>
      <c r="E159" s="38">
        <f t="shared" si="4"/>
        <v>0</v>
      </c>
    </row>
    <row r="160" s="63" customFormat="1" ht="25.7" customHeight="1" spans="1:5">
      <c r="A160" s="34" t="s">
        <v>325</v>
      </c>
      <c r="B160" s="34" t="s">
        <v>326</v>
      </c>
      <c r="C160" s="64">
        <v>795.8282</v>
      </c>
      <c r="D160" s="64">
        <v>898.72</v>
      </c>
      <c r="E160" s="35">
        <f t="shared" si="4"/>
        <v>112.928895960208</v>
      </c>
    </row>
    <row r="161" s="33" customFormat="1" ht="25.7" customHeight="1" spans="1:5">
      <c r="A161" s="36" t="s">
        <v>327</v>
      </c>
      <c r="B161" s="36" t="s">
        <v>328</v>
      </c>
      <c r="C161" s="35">
        <v>2.5</v>
      </c>
      <c r="D161" s="35">
        <v>0.02</v>
      </c>
      <c r="E161" s="35">
        <f t="shared" si="4"/>
        <v>0.8</v>
      </c>
    </row>
    <row r="162" ht="25.7" customHeight="1" spans="1:5">
      <c r="A162" s="37" t="s">
        <v>329</v>
      </c>
      <c r="B162" s="37" t="s">
        <v>330</v>
      </c>
      <c r="C162" s="38">
        <v>2.5</v>
      </c>
      <c r="D162" s="38">
        <v>0.02</v>
      </c>
      <c r="E162" s="38">
        <f t="shared" si="4"/>
        <v>0.8</v>
      </c>
    </row>
    <row r="163" s="33" customFormat="1" ht="25.7" customHeight="1" spans="1:5">
      <c r="A163" s="36" t="s">
        <v>331</v>
      </c>
      <c r="B163" s="36" t="s">
        <v>332</v>
      </c>
      <c r="C163" s="35">
        <v>793.3282</v>
      </c>
      <c r="D163" s="35">
        <v>898.698</v>
      </c>
      <c r="E163" s="35">
        <f t="shared" si="4"/>
        <v>113.281993505336</v>
      </c>
    </row>
    <row r="164" ht="25.7" customHeight="1" spans="1:5">
      <c r="A164" s="37" t="s">
        <v>333</v>
      </c>
      <c r="B164" s="37" t="s">
        <v>334</v>
      </c>
      <c r="C164" s="38">
        <v>466.4082</v>
      </c>
      <c r="D164" s="38">
        <v>511.698</v>
      </c>
      <c r="E164" s="38">
        <f t="shared" si="4"/>
        <v>109.710335281412</v>
      </c>
    </row>
    <row r="165" ht="25.7" customHeight="1" spans="1:5">
      <c r="A165" s="37" t="s">
        <v>335</v>
      </c>
      <c r="B165" s="37" t="s">
        <v>336</v>
      </c>
      <c r="C165" s="38">
        <v>326.92</v>
      </c>
      <c r="D165" s="38">
        <v>387</v>
      </c>
      <c r="E165" s="38">
        <f t="shared" si="4"/>
        <v>118.377584730209</v>
      </c>
    </row>
    <row r="166" s="63" customFormat="1" ht="25.7" customHeight="1" spans="1:5">
      <c r="A166" s="34" t="s">
        <v>337</v>
      </c>
      <c r="B166" s="34" t="s">
        <v>338</v>
      </c>
      <c r="C166" s="64">
        <v>102.212705</v>
      </c>
      <c r="D166" s="64">
        <v>8.59959</v>
      </c>
      <c r="E166" s="35">
        <f t="shared" si="4"/>
        <v>8.41342570867291</v>
      </c>
    </row>
    <row r="167" s="33" customFormat="1" ht="25.7" customHeight="1" spans="1:5">
      <c r="A167" s="36" t="s">
        <v>339</v>
      </c>
      <c r="B167" s="36" t="s">
        <v>340</v>
      </c>
      <c r="C167" s="35">
        <v>102.212705</v>
      </c>
      <c r="D167" s="35">
        <v>8.59959</v>
      </c>
      <c r="E167" s="35">
        <f t="shared" si="4"/>
        <v>8.41342570867291</v>
      </c>
    </row>
    <row r="168" ht="25.7" customHeight="1" spans="1:5">
      <c r="A168" s="37" t="s">
        <v>341</v>
      </c>
      <c r="B168" s="37" t="s">
        <v>342</v>
      </c>
      <c r="C168" s="38">
        <v>102.212705</v>
      </c>
      <c r="D168" s="38">
        <v>8.59959</v>
      </c>
      <c r="E168" s="38">
        <f t="shared" si="4"/>
        <v>8.41342570867291</v>
      </c>
    </row>
    <row r="169" ht="25.7" customHeight="1" spans="1:5">
      <c r="A169" s="17"/>
      <c r="B169" s="65" t="s">
        <v>343</v>
      </c>
      <c r="C169" s="35">
        <v>49330.33</v>
      </c>
      <c r="D169" s="40">
        <v>39143.66</v>
      </c>
      <c r="E169" s="35">
        <f t="shared" si="4"/>
        <v>79.3500874614056</v>
      </c>
    </row>
    <row r="170" ht="25.7" customHeight="1" spans="1:5">
      <c r="A170" s="17"/>
      <c r="B170" s="65" t="s">
        <v>344</v>
      </c>
      <c r="C170" s="51"/>
      <c r="D170" s="51"/>
      <c r="E170" s="35"/>
    </row>
    <row r="171" ht="25.7" customHeight="1" spans="1:5">
      <c r="A171" s="17"/>
      <c r="B171" s="65" t="s">
        <v>345</v>
      </c>
      <c r="C171" s="40">
        <v>3364.51</v>
      </c>
      <c r="D171" s="40"/>
      <c r="E171" s="35"/>
    </row>
    <row r="172" ht="25.7" customHeight="1" spans="1:5">
      <c r="A172" s="17"/>
      <c r="B172" s="65" t="s">
        <v>346</v>
      </c>
      <c r="C172" s="40">
        <v>8343.29</v>
      </c>
      <c r="D172" s="40"/>
      <c r="E172" s="35"/>
    </row>
    <row r="173" ht="25.7" customHeight="1" spans="1:5">
      <c r="A173" s="17"/>
      <c r="B173" s="65" t="s">
        <v>347</v>
      </c>
      <c r="C173" s="40">
        <v>6617.77</v>
      </c>
      <c r="D173" s="40">
        <v>7758.2</v>
      </c>
      <c r="E173" s="35">
        <f>D173/C173*100</f>
        <v>117.232844296493</v>
      </c>
    </row>
    <row r="174" ht="25.7" customHeight="1" spans="1:5">
      <c r="A174" s="17"/>
      <c r="B174" s="65" t="s">
        <v>39</v>
      </c>
      <c r="C174" s="40">
        <v>67655.9</v>
      </c>
      <c r="D174" s="40">
        <f>SUM(D169:D173)</f>
        <v>46901.86</v>
      </c>
      <c r="E174" s="35">
        <f>D174/C174*100</f>
        <v>69.3241239862303</v>
      </c>
    </row>
    <row r="176" spans="7:7">
      <c r="G176" s="1" t="str">
        <f t="shared" ref="G176:G190" si="5">IF(E176&gt;0,MID(B176,4,20)&amp;ROUND(E176,2)&amp;",","")</f>
        <v/>
      </c>
    </row>
    <row r="177" spans="7:7">
      <c r="G177" s="1" t="str">
        <f t="shared" si="5"/>
        <v/>
      </c>
    </row>
    <row r="178" spans="7:7">
      <c r="G178" s="1" t="str">
        <f t="shared" si="5"/>
        <v/>
      </c>
    </row>
    <row r="179" spans="7:7">
      <c r="G179" s="1" t="str">
        <f t="shared" si="5"/>
        <v/>
      </c>
    </row>
    <row r="180" spans="7:7">
      <c r="G180" s="1" t="str">
        <f t="shared" si="5"/>
        <v/>
      </c>
    </row>
    <row r="181" spans="7:7">
      <c r="G181" s="1" t="str">
        <f t="shared" si="5"/>
        <v/>
      </c>
    </row>
    <row r="182" spans="7:7">
      <c r="G182" s="1" t="str">
        <f t="shared" si="5"/>
        <v/>
      </c>
    </row>
    <row r="183" spans="7:7">
      <c r="G183" s="1" t="str">
        <f t="shared" si="5"/>
        <v/>
      </c>
    </row>
    <row r="184" spans="7:7">
      <c r="G184" s="1" t="str">
        <f t="shared" si="5"/>
        <v/>
      </c>
    </row>
    <row r="185" spans="7:7">
      <c r="G185" s="1" t="str">
        <f t="shared" si="5"/>
        <v/>
      </c>
    </row>
    <row r="186" spans="7:7">
      <c r="G186" s="1" t="str">
        <f t="shared" si="5"/>
        <v/>
      </c>
    </row>
    <row r="187" spans="7:7">
      <c r="G187" s="1" t="str">
        <f t="shared" si="5"/>
        <v/>
      </c>
    </row>
    <row r="188" spans="7:7">
      <c r="G188" s="1" t="str">
        <f t="shared" si="5"/>
        <v/>
      </c>
    </row>
    <row r="189" spans="7:7">
      <c r="G189" s="1" t="str">
        <f t="shared" si="5"/>
        <v/>
      </c>
    </row>
    <row r="190" spans="7:7">
      <c r="G190" s="1" t="str">
        <f t="shared" si="5"/>
        <v/>
      </c>
    </row>
  </sheetData>
  <mergeCells count="1">
    <mergeCell ref="B1:E1"/>
  </mergeCells>
  <pageMargins left="1.33819444444444" right="0.314000010490417" top="0.865972222222222" bottom="0.236000001430511" header="0" footer="0"/>
  <pageSetup paperSize="9" scale="89" fitToHeight="0" orientation="portrait"/>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31"/>
  <sheetViews>
    <sheetView view="pageBreakPreview" zoomScaleNormal="100" workbookViewId="0">
      <pane ySplit="3" topLeftCell="A16" activePane="bottomLeft" state="frozen"/>
      <selection/>
      <selection pane="bottomLeft" activeCell="C30" sqref="C30"/>
    </sheetView>
  </sheetViews>
  <sheetFormatPr defaultColWidth="10" defaultRowHeight="13.5" outlineLevelCol="4"/>
  <cols>
    <col min="1" max="1" width="33.875" style="1" customWidth="1"/>
    <col min="2" max="4" width="19" style="1" customWidth="1"/>
    <col min="5" max="5" width="63.125" style="1" customWidth="1"/>
    <col min="6" max="16384" width="10" style="1"/>
  </cols>
  <sheetData>
    <row r="1" ht="39.95" customHeight="1" spans="1:5">
      <c r="A1" s="50" t="s">
        <v>17</v>
      </c>
      <c r="B1" s="50"/>
      <c r="C1" s="50"/>
      <c r="D1" s="50"/>
      <c r="E1" s="50"/>
    </row>
    <row r="2" ht="22.7" customHeight="1" spans="1:5">
      <c r="A2" s="14"/>
      <c r="B2" s="14"/>
      <c r="C2" s="14"/>
      <c r="E2" s="15" t="s">
        <v>40</v>
      </c>
    </row>
    <row r="3" ht="34.15" customHeight="1" spans="1:5">
      <c r="A3" s="16" t="s">
        <v>42</v>
      </c>
      <c r="B3" s="16" t="s">
        <v>496</v>
      </c>
      <c r="C3" s="16" t="s">
        <v>497</v>
      </c>
      <c r="D3" s="16" t="s">
        <v>498</v>
      </c>
      <c r="E3" s="16" t="s">
        <v>348</v>
      </c>
    </row>
    <row r="4" ht="25.7" customHeight="1" spans="1:5">
      <c r="A4" s="45" t="s">
        <v>349</v>
      </c>
      <c r="B4" s="51">
        <f>SUM(B5:B8)</f>
        <v>2376.64</v>
      </c>
      <c r="C4" s="51">
        <f>SUM(C5:C8)</f>
        <v>2653.12</v>
      </c>
      <c r="D4" s="51">
        <f>C4/B4*100</f>
        <v>111.633230106369</v>
      </c>
      <c r="E4" s="60" t="s">
        <v>351</v>
      </c>
    </row>
    <row r="5" ht="25.7" customHeight="1" spans="1:5">
      <c r="A5" s="52" t="s">
        <v>352</v>
      </c>
      <c r="B5" s="43">
        <v>1637.79</v>
      </c>
      <c r="C5" s="43">
        <v>1838.1</v>
      </c>
      <c r="D5" s="43">
        <f t="shared" ref="D5:D30" si="0">C5/B5*100</f>
        <v>112.230505742494</v>
      </c>
      <c r="E5" s="60" t="s">
        <v>353</v>
      </c>
    </row>
    <row r="6" ht="25.7" customHeight="1" spans="1:5">
      <c r="A6" s="52" t="s">
        <v>354</v>
      </c>
      <c r="B6" s="43">
        <v>307.36</v>
      </c>
      <c r="C6" s="43">
        <v>342.71</v>
      </c>
      <c r="D6" s="43">
        <f t="shared" si="0"/>
        <v>111.501171264966</v>
      </c>
      <c r="E6" s="60" t="s">
        <v>355</v>
      </c>
    </row>
    <row r="7" ht="25.7" customHeight="1" spans="1:5">
      <c r="A7" s="52" t="s">
        <v>356</v>
      </c>
      <c r="B7" s="43">
        <v>239.66</v>
      </c>
      <c r="C7" s="43">
        <v>260</v>
      </c>
      <c r="D7" s="43">
        <f t="shared" si="0"/>
        <v>108.487023282984</v>
      </c>
      <c r="E7" s="60" t="s">
        <v>357</v>
      </c>
    </row>
    <row r="8" ht="25.7" customHeight="1" spans="1:5">
      <c r="A8" s="52" t="s">
        <v>358</v>
      </c>
      <c r="B8" s="43">
        <v>191.83</v>
      </c>
      <c r="C8" s="43">
        <v>212.31</v>
      </c>
      <c r="D8" s="43">
        <f t="shared" si="0"/>
        <v>110.67611948079</v>
      </c>
      <c r="E8" s="60" t="s">
        <v>359</v>
      </c>
    </row>
    <row r="9" ht="25.7" customHeight="1" spans="1:5">
      <c r="A9" s="45" t="s">
        <v>360</v>
      </c>
      <c r="B9" s="51">
        <f>SUM(B10:B19)</f>
        <v>287.47</v>
      </c>
      <c r="C9" s="51">
        <f>SUM(C10:C19)</f>
        <v>316.28</v>
      </c>
      <c r="D9" s="51">
        <f t="shared" si="0"/>
        <v>110.021915330295</v>
      </c>
      <c r="E9" s="60" t="s">
        <v>361</v>
      </c>
    </row>
    <row r="10" ht="25.7" customHeight="1" spans="1:5">
      <c r="A10" s="52" t="s">
        <v>362</v>
      </c>
      <c r="B10" s="43">
        <v>220.07</v>
      </c>
      <c r="C10" s="43">
        <v>239</v>
      </c>
      <c r="D10" s="43">
        <f t="shared" si="0"/>
        <v>108.601808515472</v>
      </c>
      <c r="E10" s="60" t="s">
        <v>363</v>
      </c>
    </row>
    <row r="11" ht="25.7" customHeight="1" spans="1:5">
      <c r="A11" s="52" t="s">
        <v>364</v>
      </c>
      <c r="B11" s="43">
        <v>3.24</v>
      </c>
      <c r="C11" s="43">
        <v>6</v>
      </c>
      <c r="D11" s="43">
        <f t="shared" si="0"/>
        <v>185.185185185185</v>
      </c>
      <c r="E11" s="60" t="s">
        <v>365</v>
      </c>
    </row>
    <row r="12" ht="25.7" customHeight="1" spans="1:5">
      <c r="A12" s="52" t="s">
        <v>366</v>
      </c>
      <c r="B12" s="43">
        <v>2.49</v>
      </c>
      <c r="C12" s="43">
        <v>10</v>
      </c>
      <c r="D12" s="43">
        <f t="shared" si="0"/>
        <v>401.606425702811</v>
      </c>
      <c r="E12" s="60" t="s">
        <v>367</v>
      </c>
    </row>
    <row r="13" ht="25.7" customHeight="1" spans="1:5">
      <c r="A13" s="52" t="s">
        <v>368</v>
      </c>
      <c r="B13" s="43">
        <v>0</v>
      </c>
      <c r="C13" s="43">
        <v>0</v>
      </c>
      <c r="D13" s="43"/>
      <c r="E13" s="60" t="s">
        <v>369</v>
      </c>
    </row>
    <row r="14" ht="25.7" customHeight="1" spans="1:5">
      <c r="A14" s="52" t="s">
        <v>370</v>
      </c>
      <c r="B14" s="43">
        <v>0</v>
      </c>
      <c r="C14" s="43">
        <v>0</v>
      </c>
      <c r="D14" s="43"/>
      <c r="E14" s="60" t="s">
        <v>371</v>
      </c>
    </row>
    <row r="15" ht="25.7" customHeight="1" spans="1:5">
      <c r="A15" s="52" t="s">
        <v>372</v>
      </c>
      <c r="B15" s="43">
        <v>7.33</v>
      </c>
      <c r="C15" s="43">
        <v>12</v>
      </c>
      <c r="D15" s="43">
        <f t="shared" si="0"/>
        <v>163.710777626194</v>
      </c>
      <c r="E15" s="60" t="s">
        <v>373</v>
      </c>
    </row>
    <row r="16" ht="25.7" customHeight="1" spans="1:5">
      <c r="A16" s="52" t="s">
        <v>374</v>
      </c>
      <c r="B16" s="43">
        <v>0</v>
      </c>
      <c r="C16" s="43">
        <v>15</v>
      </c>
      <c r="D16" s="43"/>
      <c r="E16" s="60" t="s">
        <v>375</v>
      </c>
    </row>
    <row r="17" ht="25.7" customHeight="1" spans="1:5">
      <c r="A17" s="52" t="s">
        <v>376</v>
      </c>
      <c r="B17" s="43">
        <v>4.03</v>
      </c>
      <c r="C17" s="43">
        <v>10.5</v>
      </c>
      <c r="D17" s="43">
        <f t="shared" si="0"/>
        <v>260.545905707196</v>
      </c>
      <c r="E17" s="60" t="s">
        <v>377</v>
      </c>
    </row>
    <row r="18" ht="25.7" customHeight="1" spans="1:5">
      <c r="A18" s="52" t="s">
        <v>378</v>
      </c>
      <c r="B18" s="43">
        <v>50.31</v>
      </c>
      <c r="C18" s="43">
        <v>21.5</v>
      </c>
      <c r="D18" s="43">
        <f t="shared" si="0"/>
        <v>42.7350427350427</v>
      </c>
      <c r="E18" s="60" t="s">
        <v>379</v>
      </c>
    </row>
    <row r="19" ht="25.7" customHeight="1" spans="1:5">
      <c r="A19" s="52" t="s">
        <v>380</v>
      </c>
      <c r="B19" s="43">
        <v>0</v>
      </c>
      <c r="C19" s="43">
        <v>2.28</v>
      </c>
      <c r="D19" s="43"/>
      <c r="E19" s="60" t="s">
        <v>381</v>
      </c>
    </row>
    <row r="20" ht="25.7" customHeight="1" spans="1:5">
      <c r="A20" s="45" t="s">
        <v>382</v>
      </c>
      <c r="B20" s="51">
        <f>SUM(B21:B22)</f>
        <v>2</v>
      </c>
      <c r="C20" s="51">
        <f>SUM(C21:C22)</f>
        <v>5</v>
      </c>
      <c r="D20" s="51">
        <f t="shared" si="0"/>
        <v>250</v>
      </c>
      <c r="E20" s="60" t="s">
        <v>383</v>
      </c>
    </row>
    <row r="21" ht="25.7" customHeight="1" spans="1:5">
      <c r="A21" s="52" t="s">
        <v>384</v>
      </c>
      <c r="B21" s="43">
        <v>2</v>
      </c>
      <c r="C21" s="43">
        <v>5</v>
      </c>
      <c r="D21" s="43">
        <f t="shared" si="0"/>
        <v>250</v>
      </c>
      <c r="E21" s="60" t="s">
        <v>385</v>
      </c>
    </row>
    <row r="22" ht="25.7" customHeight="1" spans="1:5">
      <c r="A22" s="52" t="s">
        <v>386</v>
      </c>
      <c r="B22" s="43">
        <v>0</v>
      </c>
      <c r="C22" s="43">
        <v>0</v>
      </c>
      <c r="D22" s="51"/>
      <c r="E22" s="60" t="s">
        <v>387</v>
      </c>
    </row>
    <row r="23" ht="25.7" customHeight="1" spans="1:5">
      <c r="A23" s="45" t="s">
        <v>388</v>
      </c>
      <c r="B23" s="51">
        <f>SUM(B24:B25)</f>
        <v>3189.18</v>
      </c>
      <c r="C23" s="51">
        <f>SUM(C24:C25)</f>
        <v>3353.47</v>
      </c>
      <c r="D23" s="51">
        <f t="shared" si="0"/>
        <v>105.151480944945</v>
      </c>
      <c r="E23" s="60" t="s">
        <v>389</v>
      </c>
    </row>
    <row r="24" ht="25.7" customHeight="1" spans="1:5">
      <c r="A24" s="52" t="s">
        <v>390</v>
      </c>
      <c r="B24" s="43">
        <v>3017.18</v>
      </c>
      <c r="C24" s="43">
        <v>3167.49</v>
      </c>
      <c r="D24" s="51">
        <f t="shared" si="0"/>
        <v>104.981804201274</v>
      </c>
      <c r="E24" s="60" t="s">
        <v>391</v>
      </c>
    </row>
    <row r="25" ht="25.7" customHeight="1" spans="1:5">
      <c r="A25" s="52" t="s">
        <v>392</v>
      </c>
      <c r="B25" s="43">
        <v>172</v>
      </c>
      <c r="C25" s="43">
        <v>185.98</v>
      </c>
      <c r="D25" s="43">
        <f t="shared" si="0"/>
        <v>108.127906976744</v>
      </c>
      <c r="E25" s="60" t="s">
        <v>393</v>
      </c>
    </row>
    <row r="26" ht="25.7" customHeight="1" spans="1:5">
      <c r="A26" s="45" t="s">
        <v>394</v>
      </c>
      <c r="B26" s="51">
        <v>0</v>
      </c>
      <c r="C26" s="51">
        <f>SUM(C27)</f>
        <v>3</v>
      </c>
      <c r="D26" s="51"/>
      <c r="E26" s="60" t="s">
        <v>395</v>
      </c>
    </row>
    <row r="27" ht="25.7" customHeight="1" spans="1:5">
      <c r="A27" s="52" t="s">
        <v>396</v>
      </c>
      <c r="B27" s="43">
        <v>0</v>
      </c>
      <c r="C27" s="43">
        <v>3</v>
      </c>
      <c r="D27" s="51"/>
      <c r="E27" s="60" t="s">
        <v>397</v>
      </c>
    </row>
    <row r="28" ht="25.7" customHeight="1" spans="1:5">
      <c r="A28" s="53" t="s">
        <v>398</v>
      </c>
      <c r="B28" s="54">
        <v>372.91</v>
      </c>
      <c r="C28" s="54">
        <f>SUM(C29)</f>
        <v>375.25</v>
      </c>
      <c r="D28" s="54">
        <f t="shared" si="0"/>
        <v>100.627497251347</v>
      </c>
      <c r="E28" s="61" t="s">
        <v>399</v>
      </c>
    </row>
    <row r="29" ht="25.7" customHeight="1" spans="1:5">
      <c r="A29" s="55" t="s">
        <v>400</v>
      </c>
      <c r="B29" s="56">
        <v>372.91</v>
      </c>
      <c r="C29" s="56">
        <v>375.25</v>
      </c>
      <c r="D29" s="56">
        <f t="shared" si="0"/>
        <v>100.627497251347</v>
      </c>
      <c r="E29" s="62" t="s">
        <v>401</v>
      </c>
    </row>
    <row r="30" ht="25.7" customHeight="1" spans="1:5">
      <c r="A30" s="57" t="s">
        <v>402</v>
      </c>
      <c r="B30" s="58">
        <f>B4+B9+B20+B23+B28</f>
        <v>6228.2</v>
      </c>
      <c r="C30" s="58">
        <f>C4+C9+C20+C23+C26+C28</f>
        <v>6706.12</v>
      </c>
      <c r="D30" s="58">
        <f t="shared" si="0"/>
        <v>107.673485116085</v>
      </c>
      <c r="E30" s="55"/>
    </row>
    <row r="31" ht="48" customHeight="1" spans="1:5">
      <c r="A31" s="59" t="s">
        <v>403</v>
      </c>
      <c r="B31" s="59"/>
      <c r="C31" s="59"/>
      <c r="D31" s="59"/>
      <c r="E31" s="59"/>
    </row>
  </sheetData>
  <mergeCells count="2">
    <mergeCell ref="A1:E1"/>
    <mergeCell ref="A31:E31"/>
  </mergeCells>
  <printOptions horizontalCentered="1" verticalCentered="1"/>
  <pageMargins left="0.314583333333333" right="0.314583333333333" top="0.236111111111111" bottom="0.236111111111111" header="0" footer="0"/>
  <pageSetup paperSize="9" scale="66" orientation="landscape" horizontalDpi="600"/>
  <headerFooter/>
  <rowBreaks count="1" manualBreakCount="1">
    <brk id="22" max="16383" man="1"/>
  </rowBreaks>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7"/>
  <sheetViews>
    <sheetView view="pageBreakPreview" zoomScaleNormal="100" workbookViewId="0">
      <selection activeCell="D7" sqref="D7"/>
    </sheetView>
  </sheetViews>
  <sheetFormatPr defaultColWidth="10" defaultRowHeight="13.5" outlineLevelRow="6" outlineLevelCol="3"/>
  <cols>
    <col min="1" max="1" width="31.75" style="1" customWidth="1"/>
    <col min="2" max="2" width="20" style="1" customWidth="1"/>
    <col min="3" max="3" width="20.5" style="1" customWidth="1"/>
    <col min="4" max="4" width="20" style="1" customWidth="1"/>
    <col min="5" max="5" width="9.75" style="1" customWidth="1"/>
    <col min="6" max="16384" width="10" style="1"/>
  </cols>
  <sheetData>
    <row r="1" ht="39.95" customHeight="1" spans="1:4">
      <c r="A1" s="13" t="s">
        <v>18</v>
      </c>
      <c r="B1" s="13"/>
      <c r="C1" s="13"/>
      <c r="D1" s="13"/>
    </row>
    <row r="2" ht="22.7" customHeight="1" spans="1:4">
      <c r="A2" s="14"/>
      <c r="B2" s="14"/>
      <c r="C2" s="14"/>
      <c r="D2" s="15" t="s">
        <v>40</v>
      </c>
    </row>
    <row r="3" ht="34.15" customHeight="1" spans="1:4">
      <c r="A3" s="16" t="s">
        <v>404</v>
      </c>
      <c r="B3" s="16" t="s">
        <v>496</v>
      </c>
      <c r="C3" s="16" t="s">
        <v>497</v>
      </c>
      <c r="D3" s="16" t="s">
        <v>498</v>
      </c>
    </row>
    <row r="4" ht="25.7" customHeight="1" spans="1:4">
      <c r="A4" s="17" t="s">
        <v>405</v>
      </c>
      <c r="B4" s="46">
        <v>53.25</v>
      </c>
      <c r="C4" s="17"/>
      <c r="D4" s="47">
        <v>0</v>
      </c>
    </row>
    <row r="5" ht="25.7" customHeight="1" spans="1:4">
      <c r="A5" s="17" t="s">
        <v>406</v>
      </c>
      <c r="B5" s="46">
        <v>2508.34</v>
      </c>
      <c r="C5" s="17">
        <v>1254.11</v>
      </c>
      <c r="D5" s="47">
        <v>0.5</v>
      </c>
    </row>
    <row r="6" ht="25.7" customHeight="1" spans="1:4">
      <c r="A6" s="17"/>
      <c r="B6" s="17"/>
      <c r="C6" s="17"/>
      <c r="D6" s="17"/>
    </row>
    <row r="7" ht="25.7" customHeight="1" spans="1:4">
      <c r="A7" s="45" t="s">
        <v>506</v>
      </c>
      <c r="B7" s="48">
        <f>SUM(B2:B6)</f>
        <v>2561.59</v>
      </c>
      <c r="C7" s="32">
        <v>1254.11</v>
      </c>
      <c r="D7" s="49">
        <v>0.4896</v>
      </c>
    </row>
  </sheetData>
  <mergeCells count="1">
    <mergeCell ref="A1:D1"/>
  </mergeCells>
  <printOptions horizontalCentered="1" verticalCentered="1"/>
  <pageMargins left="0.314583333333333" right="0.314583333333333" top="0.236111111111111" bottom="0.236111111111111" header="0" footer="0"/>
  <pageSetup paperSize="9" orientation="landscape" horizontalDpi="600"/>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1"/>
  <sheetViews>
    <sheetView view="pageBreakPreview" zoomScaleNormal="100" workbookViewId="0">
      <pane ySplit="3" topLeftCell="A10" activePane="bottomLeft" state="frozen"/>
      <selection/>
      <selection pane="bottomLeft" activeCell="C20" sqref="C20:C21"/>
    </sheetView>
  </sheetViews>
  <sheetFormatPr defaultColWidth="10" defaultRowHeight="13.5" outlineLevelCol="4"/>
  <cols>
    <col min="1" max="1" width="10" style="1"/>
    <col min="2" max="2" width="40" style="1" customWidth="1"/>
    <col min="3" max="4" width="21.5" style="1" customWidth="1"/>
    <col min="5" max="5" width="17.5" style="1" customWidth="1"/>
    <col min="6" max="7" width="9.75" style="1" customWidth="1"/>
    <col min="8" max="16384" width="10" style="1"/>
  </cols>
  <sheetData>
    <row r="1" ht="39.95" customHeight="1" spans="2:5">
      <c r="B1" s="13" t="s">
        <v>19</v>
      </c>
      <c r="C1" s="13"/>
      <c r="D1" s="13"/>
      <c r="E1" s="13"/>
    </row>
    <row r="2" ht="22.7" customHeight="1" spans="2:5">
      <c r="B2" s="14"/>
      <c r="C2" s="14"/>
      <c r="D2" s="14"/>
      <c r="E2" s="15" t="s">
        <v>40</v>
      </c>
    </row>
    <row r="3" ht="34.15" customHeight="1" spans="1:5">
      <c r="A3" s="16" t="s">
        <v>41</v>
      </c>
      <c r="B3" s="16" t="s">
        <v>408</v>
      </c>
      <c r="C3" s="16" t="s">
        <v>496</v>
      </c>
      <c r="D3" s="16" t="s">
        <v>497</v>
      </c>
      <c r="E3" s="16" t="s">
        <v>498</v>
      </c>
    </row>
    <row r="4" s="33" customFormat="1" ht="34.15" customHeight="1" spans="1:5">
      <c r="A4" s="34" t="s">
        <v>242</v>
      </c>
      <c r="B4" s="34" t="s">
        <v>243</v>
      </c>
      <c r="C4" s="16">
        <v>1181.53858</v>
      </c>
      <c r="D4" s="35">
        <v>972.297933</v>
      </c>
      <c r="E4" s="35">
        <f>D4/C4*100</f>
        <v>82.2908324330806</v>
      </c>
    </row>
    <row r="5" s="33" customFormat="1" ht="34.15" customHeight="1" spans="1:5">
      <c r="A5" s="36" t="s">
        <v>409</v>
      </c>
      <c r="B5" s="36" t="s">
        <v>410</v>
      </c>
      <c r="C5" s="16">
        <v>1181.53858</v>
      </c>
      <c r="D5" s="35">
        <v>972.297933</v>
      </c>
      <c r="E5" s="35">
        <f t="shared" ref="E5:E15" si="0">D5/C5*100</f>
        <v>82.2908324330806</v>
      </c>
    </row>
    <row r="6" ht="34.15" customHeight="1" spans="1:5">
      <c r="A6" s="37" t="s">
        <v>411</v>
      </c>
      <c r="B6" s="37" t="s">
        <v>412</v>
      </c>
      <c r="C6" s="16"/>
      <c r="D6" s="38">
        <v>97.1</v>
      </c>
      <c r="E6" s="35"/>
    </row>
    <row r="7" ht="34.15" customHeight="1" spans="1:5">
      <c r="A7" s="37" t="s">
        <v>413</v>
      </c>
      <c r="B7" s="37" t="s">
        <v>414</v>
      </c>
      <c r="C7" s="39">
        <v>871.28973</v>
      </c>
      <c r="D7" s="38">
        <v>820.260933</v>
      </c>
      <c r="E7" s="38">
        <f t="shared" si="0"/>
        <v>94.143303284431</v>
      </c>
    </row>
    <row r="8" ht="34.15" customHeight="1" spans="1:5">
      <c r="A8" s="37" t="s">
        <v>415</v>
      </c>
      <c r="B8" s="37" t="s">
        <v>416</v>
      </c>
      <c r="C8" s="39">
        <v>310.24885</v>
      </c>
      <c r="D8" s="38">
        <v>54.937</v>
      </c>
      <c r="E8" s="38">
        <f t="shared" si="0"/>
        <v>17.7073984319362</v>
      </c>
    </row>
    <row r="9" s="33" customFormat="1" ht="25.7" customHeight="1" spans="1:5">
      <c r="A9" s="34" t="s">
        <v>258</v>
      </c>
      <c r="B9" s="34" t="s">
        <v>259</v>
      </c>
      <c r="C9" s="40">
        <v>0.06</v>
      </c>
      <c r="D9" s="40"/>
      <c r="E9" s="35">
        <f t="shared" si="0"/>
        <v>0</v>
      </c>
    </row>
    <row r="10" s="33" customFormat="1" ht="25.7" customHeight="1" spans="1:5">
      <c r="A10" s="36" t="s">
        <v>417</v>
      </c>
      <c r="B10" s="36" t="s">
        <v>418</v>
      </c>
      <c r="C10" s="40">
        <v>0.06</v>
      </c>
      <c r="D10" s="40"/>
      <c r="E10" s="35">
        <f t="shared" si="0"/>
        <v>0</v>
      </c>
    </row>
    <row r="11" ht="25.7" customHeight="1" spans="1:5">
      <c r="A11" s="37" t="s">
        <v>419</v>
      </c>
      <c r="B11" s="37" t="s">
        <v>420</v>
      </c>
      <c r="C11" s="41">
        <v>0.06</v>
      </c>
      <c r="D11" s="41"/>
      <c r="E11" s="38">
        <f t="shared" si="0"/>
        <v>0</v>
      </c>
    </row>
    <row r="12" s="33" customFormat="1" ht="25.7" customHeight="1" spans="1:5">
      <c r="A12" s="34" t="s">
        <v>421</v>
      </c>
      <c r="B12" s="34" t="s">
        <v>422</v>
      </c>
      <c r="C12" s="40">
        <v>125.879751</v>
      </c>
      <c r="D12" s="40">
        <v>281.81</v>
      </c>
      <c r="E12" s="35">
        <f t="shared" si="0"/>
        <v>223.87238436784</v>
      </c>
    </row>
    <row r="13" s="33" customFormat="1" ht="25.7" customHeight="1" spans="1:5">
      <c r="A13" s="36" t="s">
        <v>423</v>
      </c>
      <c r="B13" s="36" t="s">
        <v>424</v>
      </c>
      <c r="C13" s="40">
        <v>125.879751</v>
      </c>
      <c r="D13" s="40">
        <v>281.81</v>
      </c>
      <c r="E13" s="35">
        <f t="shared" si="0"/>
        <v>223.87238436784</v>
      </c>
    </row>
    <row r="14" ht="25.7" customHeight="1" spans="1:5">
      <c r="A14" s="37" t="s">
        <v>425</v>
      </c>
      <c r="B14" s="37" t="s">
        <v>426</v>
      </c>
      <c r="C14" s="41">
        <v>32.55</v>
      </c>
      <c r="D14" s="41">
        <v>235.97</v>
      </c>
      <c r="E14" s="38">
        <f t="shared" si="0"/>
        <v>724.94623655914</v>
      </c>
    </row>
    <row r="15" ht="25.7" customHeight="1" spans="1:5">
      <c r="A15" s="37" t="s">
        <v>427</v>
      </c>
      <c r="B15" s="37" t="s">
        <v>428</v>
      </c>
      <c r="C15" s="41">
        <v>93.329751</v>
      </c>
      <c r="D15" s="41">
        <v>45.838249</v>
      </c>
      <c r="E15" s="38">
        <f t="shared" si="0"/>
        <v>49.1142947547347</v>
      </c>
    </row>
    <row r="16" ht="25.7" customHeight="1" spans="1:5">
      <c r="A16" s="42"/>
      <c r="B16" s="42"/>
      <c r="C16" s="43"/>
      <c r="D16" s="43"/>
      <c r="E16" s="43"/>
    </row>
    <row r="17" ht="25.7" customHeight="1" spans="1:5">
      <c r="A17" s="44"/>
      <c r="B17" s="44"/>
      <c r="C17" s="43"/>
      <c r="D17" s="43"/>
      <c r="E17" s="43"/>
    </row>
    <row r="18" ht="25.7" customHeight="1" spans="1:5">
      <c r="A18" s="44"/>
      <c r="B18" s="44"/>
      <c r="C18" s="43"/>
      <c r="D18" s="43"/>
      <c r="E18" s="43"/>
    </row>
    <row r="19" ht="25.7" customHeight="1" spans="1:5">
      <c r="A19" s="44"/>
      <c r="B19" s="45" t="s">
        <v>344</v>
      </c>
      <c r="C19" s="43"/>
      <c r="D19" s="43"/>
      <c r="E19" s="43"/>
    </row>
    <row r="20" ht="25.7" customHeight="1" spans="1:5">
      <c r="A20" s="44"/>
      <c r="B20" s="45" t="s">
        <v>346</v>
      </c>
      <c r="C20" s="40">
        <v>1254.11</v>
      </c>
      <c r="D20" s="43"/>
      <c r="E20" s="40">
        <v>0</v>
      </c>
    </row>
    <row r="21" ht="25.7" customHeight="1" spans="1:5">
      <c r="A21" s="44"/>
      <c r="B21" s="45" t="s">
        <v>429</v>
      </c>
      <c r="C21" s="40">
        <v>2561.59</v>
      </c>
      <c r="D21" s="40">
        <v>1254.11</v>
      </c>
      <c r="E21" s="40">
        <f>D21/C21*100</f>
        <v>48.9582642030926</v>
      </c>
    </row>
  </sheetData>
  <mergeCells count="1">
    <mergeCell ref="B1:E1"/>
  </mergeCells>
  <printOptions horizontalCentered="1" verticalCentered="1"/>
  <pageMargins left="0.314583333333333" right="0.314583333333333" top="0.236111111111111" bottom="0.236111111111111" header="0" footer="0"/>
  <pageSetup paperSize="9" scale="92"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2"/>
  <sheetViews>
    <sheetView view="pageBreakPreview" zoomScaleNormal="100" workbookViewId="0">
      <selection activeCell="K7" sqref="K7"/>
    </sheetView>
  </sheetViews>
  <sheetFormatPr defaultColWidth="10" defaultRowHeight="13.5" outlineLevelCol="4"/>
  <cols>
    <col min="1" max="1" width="22.625" style="1" customWidth="1"/>
    <col min="2" max="2" width="20" style="1" customWidth="1"/>
    <col min="3" max="3" width="20.5" style="1" customWidth="1"/>
    <col min="4" max="4" width="20" style="1" customWidth="1"/>
    <col min="5" max="5" width="17.875" style="1" customWidth="1"/>
    <col min="6" max="6" width="9.75" style="1" customWidth="1"/>
    <col min="7" max="16384" width="10" style="1"/>
  </cols>
  <sheetData>
    <row r="1" ht="39.95" customHeight="1" spans="1:5">
      <c r="A1" s="13" t="s">
        <v>2</v>
      </c>
      <c r="B1" s="13"/>
      <c r="C1" s="13"/>
      <c r="D1" s="13"/>
      <c r="E1" s="13"/>
    </row>
    <row r="2" ht="22.7" customHeight="1" spans="1:5">
      <c r="A2" s="14"/>
      <c r="B2" s="14"/>
      <c r="C2" s="14"/>
      <c r="D2" s="14"/>
      <c r="E2" s="15" t="s">
        <v>28</v>
      </c>
    </row>
    <row r="3" ht="34.15" customHeight="1" spans="1:5">
      <c r="A3" s="16" t="s">
        <v>29</v>
      </c>
      <c r="B3" s="16" t="s">
        <v>30</v>
      </c>
      <c r="C3" s="16" t="s">
        <v>31</v>
      </c>
      <c r="D3" s="16" t="s">
        <v>32</v>
      </c>
      <c r="E3" s="16" t="s">
        <v>33</v>
      </c>
    </row>
    <row r="4" ht="25.7" customHeight="1" spans="1:5">
      <c r="A4" s="17" t="s">
        <v>34</v>
      </c>
      <c r="B4" s="39">
        <v>29000</v>
      </c>
      <c r="C4" s="39">
        <v>32617.77</v>
      </c>
      <c r="D4" s="39">
        <v>32617.77</v>
      </c>
      <c r="E4" s="47">
        <v>1</v>
      </c>
    </row>
    <row r="5" ht="25.7" customHeight="1" spans="1:5">
      <c r="A5" s="17" t="s">
        <v>35</v>
      </c>
      <c r="B5" s="39">
        <v>16042.35</v>
      </c>
      <c r="C5" s="39">
        <v>25165.6</v>
      </c>
      <c r="D5" s="39">
        <v>25165.6</v>
      </c>
      <c r="E5" s="47">
        <v>1</v>
      </c>
    </row>
    <row r="6" ht="25.7" customHeight="1" spans="1:5">
      <c r="A6" s="17"/>
      <c r="B6" s="39"/>
      <c r="C6" s="39"/>
      <c r="D6" s="39"/>
      <c r="E6" s="17"/>
    </row>
    <row r="7" ht="25.7" customHeight="1" spans="1:5">
      <c r="A7" s="17"/>
      <c r="B7" s="39"/>
      <c r="C7" s="39"/>
      <c r="D7" s="39"/>
      <c r="E7" s="17"/>
    </row>
    <row r="8" ht="25.7" customHeight="1" spans="1:5">
      <c r="A8" s="45" t="s">
        <v>36</v>
      </c>
      <c r="B8" s="39">
        <v>45042.35</v>
      </c>
      <c r="C8" s="39">
        <v>57783.37</v>
      </c>
      <c r="D8" s="39">
        <v>57783.37</v>
      </c>
      <c r="E8" s="47">
        <v>1</v>
      </c>
    </row>
    <row r="9" ht="25.7" customHeight="1" spans="1:5">
      <c r="A9" s="45" t="s">
        <v>37</v>
      </c>
      <c r="B9" s="39"/>
      <c r="C9" s="39">
        <v>8286.78</v>
      </c>
      <c r="D9" s="39">
        <v>8286.78</v>
      </c>
      <c r="E9" s="47">
        <v>1</v>
      </c>
    </row>
    <row r="10" ht="25.7" customHeight="1" spans="1:5">
      <c r="A10" s="45" t="s">
        <v>38</v>
      </c>
      <c r="B10" s="39">
        <v>1585.75</v>
      </c>
      <c r="C10" s="39">
        <v>1585.75</v>
      </c>
      <c r="D10" s="39">
        <v>1585.75</v>
      </c>
      <c r="E10" s="47">
        <v>1</v>
      </c>
    </row>
    <row r="11" ht="25.7" customHeight="1" spans="1:5">
      <c r="A11" s="45"/>
      <c r="B11" s="39"/>
      <c r="C11" s="39"/>
      <c r="D11" s="39"/>
      <c r="E11" s="47"/>
    </row>
    <row r="12" ht="25.7" customHeight="1" spans="1:5">
      <c r="A12" s="45" t="s">
        <v>39</v>
      </c>
      <c r="B12" s="39">
        <v>46628.1</v>
      </c>
      <c r="C12" s="39">
        <f>SUM(C8:C11)</f>
        <v>67655.9</v>
      </c>
      <c r="D12" s="39">
        <f>SUM(D8:D11)</f>
        <v>67655.9</v>
      </c>
      <c r="E12" s="47">
        <v>1</v>
      </c>
    </row>
  </sheetData>
  <mergeCells count="1">
    <mergeCell ref="A1:E1"/>
  </mergeCells>
  <printOptions horizontalCentered="1" verticalCentered="1"/>
  <pageMargins left="0.314583333333333" right="0.314583333333333" top="0.236111111111111" bottom="0.236111111111111" header="0" footer="0"/>
  <pageSetup paperSize="9" orientation="landscape" horizontalDpi="600"/>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0"/>
  <sheetViews>
    <sheetView view="pageBreakPreview" zoomScaleNormal="100" workbookViewId="0">
      <selection activeCell="B12" sqref="B12"/>
    </sheetView>
  </sheetViews>
  <sheetFormatPr defaultColWidth="10" defaultRowHeight="13.5" outlineLevelCol="3"/>
  <cols>
    <col min="1" max="1" width="24.625" style="1" customWidth="1"/>
    <col min="2" max="4" width="21" style="1" customWidth="1"/>
    <col min="5" max="5" width="9.75" style="1" customWidth="1"/>
    <col min="6" max="16384" width="10" style="1"/>
  </cols>
  <sheetData>
    <row r="1" ht="39.95" customHeight="1" spans="1:4">
      <c r="A1" s="13" t="s">
        <v>20</v>
      </c>
      <c r="B1" s="13"/>
      <c r="C1" s="13"/>
      <c r="D1" s="13"/>
    </row>
    <row r="2" ht="22.7" customHeight="1" spans="1:4">
      <c r="A2" s="14"/>
      <c r="B2" s="14"/>
      <c r="C2" s="14"/>
      <c r="D2" s="15" t="s">
        <v>40</v>
      </c>
    </row>
    <row r="3" ht="34.15" customHeight="1" spans="1:4">
      <c r="A3" s="16" t="s">
        <v>430</v>
      </c>
      <c r="B3" s="16" t="s">
        <v>496</v>
      </c>
      <c r="C3" s="16" t="s">
        <v>497</v>
      </c>
      <c r="D3" s="16" t="s">
        <v>498</v>
      </c>
    </row>
    <row r="4" ht="25.7" customHeight="1" spans="1:4">
      <c r="A4" s="32" t="s">
        <v>432</v>
      </c>
      <c r="B4" s="17"/>
      <c r="C4" s="17"/>
      <c r="D4" s="17"/>
    </row>
    <row r="5" ht="25.7" customHeight="1" spans="1:4">
      <c r="A5" s="17" t="s">
        <v>507</v>
      </c>
      <c r="B5" s="17"/>
      <c r="C5" s="17"/>
      <c r="D5" s="17"/>
    </row>
    <row r="6" ht="25.7" customHeight="1" spans="1:4">
      <c r="A6" s="17"/>
      <c r="B6" s="17"/>
      <c r="C6" s="17"/>
      <c r="D6" s="17"/>
    </row>
    <row r="7" ht="25.7" customHeight="1" spans="1:4">
      <c r="A7" s="32" t="s">
        <v>434</v>
      </c>
      <c r="B7" s="17"/>
      <c r="C7" s="17"/>
      <c r="D7" s="17"/>
    </row>
    <row r="8" ht="25.7" customHeight="1" spans="1:4">
      <c r="A8" s="32" t="s">
        <v>435</v>
      </c>
      <c r="B8" s="17"/>
      <c r="C8" s="17"/>
      <c r="D8" s="17"/>
    </row>
    <row r="9" ht="25.7" customHeight="1" spans="1:4">
      <c r="A9" s="14"/>
      <c r="B9" s="14"/>
      <c r="C9" s="14"/>
      <c r="D9" s="14"/>
    </row>
    <row r="10" ht="25.7" customHeight="1" spans="1:4">
      <c r="A10" s="14" t="s">
        <v>436</v>
      </c>
      <c r="B10" s="14"/>
      <c r="C10" s="14"/>
      <c r="D10" s="14"/>
    </row>
  </sheetData>
  <mergeCells count="2">
    <mergeCell ref="A1:D1"/>
    <mergeCell ref="A10:D10"/>
  </mergeCells>
  <printOptions horizontalCentered="1" verticalCentered="1"/>
  <pageMargins left="0.314583333333333" right="0.314583333333333" top="0.236111111111111" bottom="0.236111111111111" header="0" footer="0"/>
  <pageSetup paperSize="9" orientation="landscape" horizontalDpi="600"/>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3"/>
  <sheetViews>
    <sheetView view="pageBreakPreview" zoomScaleNormal="100" workbookViewId="0">
      <selection activeCell="E18" sqref="E18"/>
    </sheetView>
  </sheetViews>
  <sheetFormatPr defaultColWidth="10" defaultRowHeight="13.5" outlineLevelCol="3"/>
  <cols>
    <col min="1" max="1" width="28.25" style="1" customWidth="1"/>
    <col min="2" max="4" width="21" style="1" customWidth="1"/>
    <col min="5" max="5" width="9.75" style="1" customWidth="1"/>
    <col min="6" max="16384" width="10" style="1"/>
  </cols>
  <sheetData>
    <row r="1" ht="39.95" customHeight="1" spans="1:4">
      <c r="A1" s="13" t="s">
        <v>21</v>
      </c>
      <c r="B1" s="13"/>
      <c r="C1" s="13"/>
      <c r="D1" s="13"/>
    </row>
    <row r="2" ht="22.7" customHeight="1" spans="1:4">
      <c r="A2" s="14"/>
      <c r="B2" s="14"/>
      <c r="C2" s="14"/>
      <c r="D2" s="15" t="s">
        <v>40</v>
      </c>
    </row>
    <row r="3" ht="34.15" customHeight="1" spans="1:4">
      <c r="A3" s="16" t="s">
        <v>430</v>
      </c>
      <c r="B3" s="16" t="s">
        <v>496</v>
      </c>
      <c r="C3" s="16" t="s">
        <v>497</v>
      </c>
      <c r="D3" s="16" t="s">
        <v>498</v>
      </c>
    </row>
    <row r="4" ht="25.7" customHeight="1" spans="1:4">
      <c r="A4" s="32" t="s">
        <v>437</v>
      </c>
      <c r="B4" s="17"/>
      <c r="C4" s="17"/>
      <c r="D4" s="17"/>
    </row>
    <row r="5" ht="25.7" customHeight="1" spans="1:4">
      <c r="A5" s="32" t="s">
        <v>438</v>
      </c>
      <c r="B5" s="17"/>
      <c r="C5" s="17"/>
      <c r="D5" s="17"/>
    </row>
    <row r="6" ht="25.7" customHeight="1" spans="1:4">
      <c r="A6" s="17" t="s">
        <v>439</v>
      </c>
      <c r="B6" s="17"/>
      <c r="C6" s="17"/>
      <c r="D6" s="17"/>
    </row>
    <row r="7" ht="25.7" customHeight="1" spans="1:4">
      <c r="A7" s="17"/>
      <c r="B7" s="17"/>
      <c r="C7" s="17"/>
      <c r="D7" s="17"/>
    </row>
    <row r="8" ht="25.7" customHeight="1" spans="1:4">
      <c r="A8" s="17"/>
      <c r="B8" s="17"/>
      <c r="C8" s="17"/>
      <c r="D8" s="17"/>
    </row>
    <row r="9" ht="25.7" customHeight="1" spans="1:4">
      <c r="A9" s="32" t="s">
        <v>440</v>
      </c>
      <c r="B9" s="17"/>
      <c r="C9" s="17"/>
      <c r="D9" s="17"/>
    </row>
    <row r="10" ht="25.7" customHeight="1" spans="1:4">
      <c r="A10" s="32" t="s">
        <v>344</v>
      </c>
      <c r="B10" s="17"/>
      <c r="C10" s="17"/>
      <c r="D10" s="17"/>
    </row>
    <row r="11" ht="25.7" customHeight="1" spans="1:4">
      <c r="A11" s="32" t="s">
        <v>441</v>
      </c>
      <c r="B11" s="17"/>
      <c r="C11" s="17"/>
      <c r="D11" s="17"/>
    </row>
    <row r="12" ht="25.7" customHeight="1" spans="1:4">
      <c r="A12" s="14"/>
      <c r="B12" s="14"/>
      <c r="C12" s="14"/>
      <c r="D12" s="14"/>
    </row>
    <row r="13" ht="25.7" customHeight="1" spans="1:4">
      <c r="A13" s="14" t="s">
        <v>442</v>
      </c>
      <c r="B13" s="14"/>
      <c r="C13" s="14"/>
      <c r="D13" s="14"/>
    </row>
  </sheetData>
  <mergeCells count="2">
    <mergeCell ref="A1:D1"/>
    <mergeCell ref="A13:D13"/>
  </mergeCells>
  <printOptions horizontalCentered="1" verticalCentered="1"/>
  <pageMargins left="0.314583333333333" right="0.314583333333333" top="0.236111111111111" bottom="0.236111111111111" header="0" footer="0"/>
  <pageSetup paperSize="9" orientation="landscape" horizontalDpi="600"/>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7"/>
  <sheetViews>
    <sheetView view="pageBreakPreview" zoomScaleNormal="100" workbookViewId="0">
      <selection activeCell="G27" sqref="G27"/>
    </sheetView>
  </sheetViews>
  <sheetFormatPr defaultColWidth="10" defaultRowHeight="13.5" outlineLevelRow="6" outlineLevelCol="3"/>
  <cols>
    <col min="1" max="1" width="37.5" style="1" customWidth="1"/>
    <col min="2" max="3" width="14.375" style="1" customWidth="1"/>
    <col min="4" max="4" width="16.875" style="1" customWidth="1"/>
    <col min="5" max="5" width="9.75" style="1" customWidth="1"/>
    <col min="6" max="16384" width="10" style="1"/>
  </cols>
  <sheetData>
    <row r="1" ht="39.95" customHeight="1" spans="1:4">
      <c r="A1" s="13" t="s">
        <v>22</v>
      </c>
      <c r="B1" s="13"/>
      <c r="C1" s="13"/>
      <c r="D1" s="13"/>
    </row>
    <row r="2" ht="22.7" customHeight="1" spans="1:4">
      <c r="A2" s="14"/>
      <c r="B2" s="14"/>
      <c r="C2" s="14"/>
      <c r="D2" s="15" t="s">
        <v>40</v>
      </c>
    </row>
    <row r="3" ht="34.15" customHeight="1" spans="1:4">
      <c r="A3" s="16" t="s">
        <v>443</v>
      </c>
      <c r="B3" s="16" t="s">
        <v>496</v>
      </c>
      <c r="C3" s="16" t="s">
        <v>497</v>
      </c>
      <c r="D3" s="16" t="s">
        <v>498</v>
      </c>
    </row>
    <row r="4" ht="25.7" customHeight="1" spans="1:4">
      <c r="A4" s="17" t="s">
        <v>444</v>
      </c>
      <c r="B4" s="17"/>
      <c r="C4" s="17"/>
      <c r="D4" s="17"/>
    </row>
    <row r="5" ht="25.7" customHeight="1" spans="1:4">
      <c r="A5" s="17" t="s">
        <v>445</v>
      </c>
      <c r="B5" s="17"/>
      <c r="C5" s="17"/>
      <c r="D5" s="17"/>
    </row>
    <row r="6" ht="25.7" customHeight="1" spans="1:4">
      <c r="A6" s="14"/>
      <c r="B6" s="14"/>
      <c r="C6" s="14"/>
      <c r="D6" s="14"/>
    </row>
    <row r="7" ht="25.7" customHeight="1" spans="1:4">
      <c r="A7" s="31" t="s">
        <v>446</v>
      </c>
      <c r="B7" s="31"/>
      <c r="C7" s="14"/>
      <c r="D7" s="14"/>
    </row>
  </sheetData>
  <mergeCells count="2">
    <mergeCell ref="A1:D1"/>
    <mergeCell ref="A7:B7"/>
  </mergeCells>
  <printOptions horizontalCentered="1" verticalCentered="1"/>
  <pageMargins left="0.314583333333333" right="0.314583333333333" top="0.236111111111111" bottom="0.236111111111111" header="0" footer="0"/>
  <pageSetup paperSize="9" orientation="landscape" horizontalDpi="600"/>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7"/>
  <sheetViews>
    <sheetView view="pageBreakPreview" zoomScaleNormal="100" workbookViewId="0">
      <selection activeCell="E24" sqref="E24"/>
    </sheetView>
  </sheetViews>
  <sheetFormatPr defaultColWidth="10" defaultRowHeight="13.5" outlineLevelRow="6" outlineLevelCol="3"/>
  <cols>
    <col min="1" max="1" width="33.875" style="1" customWidth="1"/>
    <col min="2" max="3" width="13.375" style="1" customWidth="1"/>
    <col min="4" max="4" width="18.5" style="1" customWidth="1"/>
    <col min="5" max="5" width="9.75" style="1" customWidth="1"/>
    <col min="6" max="16384" width="10" style="1"/>
  </cols>
  <sheetData>
    <row r="1" ht="39.95" customHeight="1" spans="1:4">
      <c r="A1" s="13" t="s">
        <v>23</v>
      </c>
      <c r="B1" s="13"/>
      <c r="C1" s="13"/>
      <c r="D1" s="13"/>
    </row>
    <row r="2" ht="22.7" customHeight="1" spans="1:4">
      <c r="A2" s="14"/>
      <c r="B2" s="14"/>
      <c r="C2" s="14"/>
      <c r="D2" s="30" t="s">
        <v>40</v>
      </c>
    </row>
    <row r="3" ht="34.15" customHeight="1" spans="1:4">
      <c r="A3" s="16" t="s">
        <v>443</v>
      </c>
      <c r="B3" s="16" t="s">
        <v>496</v>
      </c>
      <c r="C3" s="16" t="s">
        <v>497</v>
      </c>
      <c r="D3" s="16" t="s">
        <v>498</v>
      </c>
    </row>
    <row r="4" ht="25.7" customHeight="1" spans="1:4">
      <c r="A4" s="17" t="s">
        <v>447</v>
      </c>
      <c r="B4" s="17"/>
      <c r="C4" s="17"/>
      <c r="D4" s="17"/>
    </row>
    <row r="5" ht="25.7" customHeight="1" spans="1:4">
      <c r="A5" s="17" t="s">
        <v>448</v>
      </c>
      <c r="B5" s="17"/>
      <c r="C5" s="17"/>
      <c r="D5" s="17"/>
    </row>
    <row r="6" ht="25.7" customHeight="1" spans="1:4">
      <c r="A6" s="14"/>
      <c r="B6" s="14"/>
      <c r="C6" s="14"/>
      <c r="D6" s="14"/>
    </row>
    <row r="7" ht="25.7" customHeight="1" spans="1:4">
      <c r="A7" s="31" t="s">
        <v>446</v>
      </c>
      <c r="B7" s="31"/>
      <c r="C7" s="14"/>
      <c r="D7" s="14"/>
    </row>
  </sheetData>
  <mergeCells count="2">
    <mergeCell ref="A1:D1"/>
    <mergeCell ref="A7:B7"/>
  </mergeCells>
  <printOptions horizontalCentered="1" verticalCentered="1"/>
  <pageMargins left="0.314583333333333" right="0.314583333333333" top="0.236111111111111" bottom="0.236111111111111" header="0" footer="0"/>
  <pageSetup paperSize="9" orientation="landscape" horizontalDpi="600"/>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5"/>
  <sheetViews>
    <sheetView view="pageBreakPreview" zoomScaleNormal="100" topLeftCell="A16" workbookViewId="0">
      <selection activeCell="A26" sqref="$A26:$XFD26"/>
    </sheetView>
  </sheetViews>
  <sheetFormatPr defaultColWidth="10" defaultRowHeight="13.5" outlineLevelCol="4"/>
  <cols>
    <col min="1" max="1" width="7.125" style="1" customWidth="1"/>
    <col min="2" max="2" width="21" style="1" customWidth="1"/>
    <col min="3" max="4" width="15.875" style="1" customWidth="1"/>
    <col min="5" max="5" width="19" style="1" customWidth="1"/>
    <col min="6" max="6" width="9.75" style="1" customWidth="1"/>
    <col min="7" max="16384" width="10" style="1"/>
  </cols>
  <sheetData>
    <row r="1" ht="39.95" customHeight="1" spans="1:5">
      <c r="A1" s="13" t="s">
        <v>508</v>
      </c>
      <c r="B1" s="13"/>
      <c r="C1" s="13"/>
      <c r="D1" s="13"/>
      <c r="E1" s="13"/>
    </row>
    <row r="2" ht="22.7" customHeight="1" spans="1:5">
      <c r="A2" s="14"/>
      <c r="B2" s="14"/>
      <c r="C2" s="14"/>
      <c r="D2" s="14"/>
      <c r="E2" s="15" t="s">
        <v>40</v>
      </c>
    </row>
    <row r="3" ht="34.15" customHeight="1" spans="1:5">
      <c r="A3" s="16" t="s">
        <v>450</v>
      </c>
      <c r="B3" s="16" t="s">
        <v>451</v>
      </c>
      <c r="C3" s="16" t="s">
        <v>496</v>
      </c>
      <c r="D3" s="16" t="s">
        <v>497</v>
      </c>
      <c r="E3" s="16" t="s">
        <v>498</v>
      </c>
    </row>
    <row r="4" ht="27.75" customHeight="1" spans="1:5">
      <c r="A4" s="25">
        <v>1</v>
      </c>
      <c r="B4" s="25" t="s">
        <v>452</v>
      </c>
      <c r="C4" s="26">
        <v>36.7</v>
      </c>
      <c r="D4" s="26">
        <v>35</v>
      </c>
      <c r="E4" s="28">
        <f t="shared" ref="E4:E24" si="0">D4/C4*100</f>
        <v>95.3678474114441</v>
      </c>
    </row>
    <row r="5" ht="27.75" customHeight="1" spans="1:5">
      <c r="A5" s="25">
        <v>2</v>
      </c>
      <c r="B5" s="25" t="s">
        <v>453</v>
      </c>
      <c r="C5" s="26">
        <v>45</v>
      </c>
      <c r="D5" s="26">
        <v>35</v>
      </c>
      <c r="E5" s="28">
        <f t="shared" si="0"/>
        <v>77.7777777777778</v>
      </c>
    </row>
    <row r="6" ht="27.75" customHeight="1" spans="1:5">
      <c r="A6" s="25">
        <v>3</v>
      </c>
      <c r="B6" s="25" t="s">
        <v>454</v>
      </c>
      <c r="C6" s="26">
        <v>30.5</v>
      </c>
      <c r="D6" s="26">
        <v>35</v>
      </c>
      <c r="E6" s="28">
        <f t="shared" si="0"/>
        <v>114.754098360656</v>
      </c>
    </row>
    <row r="7" ht="27.75" customHeight="1" spans="1:5">
      <c r="A7" s="25">
        <v>4</v>
      </c>
      <c r="B7" s="25" t="s">
        <v>455</v>
      </c>
      <c r="C7" s="26">
        <v>44.7</v>
      </c>
      <c r="D7" s="26">
        <v>35</v>
      </c>
      <c r="E7" s="28">
        <f t="shared" si="0"/>
        <v>78.2997762863535</v>
      </c>
    </row>
    <row r="8" ht="27.75" customHeight="1" spans="1:5">
      <c r="A8" s="25">
        <v>5</v>
      </c>
      <c r="B8" s="25" t="s">
        <v>456</v>
      </c>
      <c r="C8" s="26">
        <v>59.3</v>
      </c>
      <c r="D8" s="26">
        <v>35</v>
      </c>
      <c r="E8" s="28">
        <f t="shared" si="0"/>
        <v>59.0219224283305</v>
      </c>
    </row>
    <row r="9" ht="27.75" customHeight="1" spans="1:5">
      <c r="A9" s="25">
        <v>6</v>
      </c>
      <c r="B9" s="25" t="s">
        <v>457</v>
      </c>
      <c r="C9" s="26">
        <v>45.6</v>
      </c>
      <c r="D9" s="26">
        <v>35</v>
      </c>
      <c r="E9" s="28">
        <f t="shared" si="0"/>
        <v>76.7543859649123</v>
      </c>
    </row>
    <row r="10" ht="27.75" customHeight="1" spans="1:5">
      <c r="A10" s="25">
        <v>7</v>
      </c>
      <c r="B10" s="25" t="s">
        <v>458</v>
      </c>
      <c r="C10" s="26">
        <v>16.9</v>
      </c>
      <c r="D10" s="26">
        <v>35</v>
      </c>
      <c r="E10" s="28">
        <f t="shared" si="0"/>
        <v>207.100591715976</v>
      </c>
    </row>
    <row r="11" ht="27.75" customHeight="1" spans="1:5">
      <c r="A11" s="25">
        <v>8</v>
      </c>
      <c r="B11" s="25" t="s">
        <v>459</v>
      </c>
      <c r="C11" s="26">
        <v>36.1</v>
      </c>
      <c r="D11" s="26">
        <v>35</v>
      </c>
      <c r="E11" s="28">
        <f t="shared" si="0"/>
        <v>96.9529085872576</v>
      </c>
    </row>
    <row r="12" ht="27.75" customHeight="1" spans="1:5">
      <c r="A12" s="25">
        <v>9</v>
      </c>
      <c r="B12" s="25" t="s">
        <v>460</v>
      </c>
      <c r="C12" s="26">
        <v>38.5</v>
      </c>
      <c r="D12" s="26">
        <v>35</v>
      </c>
      <c r="E12" s="28">
        <f t="shared" si="0"/>
        <v>90.9090909090909</v>
      </c>
    </row>
    <row r="13" ht="27.75" customHeight="1" spans="1:5">
      <c r="A13" s="25">
        <v>10</v>
      </c>
      <c r="B13" s="25" t="s">
        <v>461</v>
      </c>
      <c r="C13" s="26">
        <v>9</v>
      </c>
      <c r="D13" s="26">
        <v>35</v>
      </c>
      <c r="E13" s="28">
        <f t="shared" si="0"/>
        <v>388.888888888889</v>
      </c>
    </row>
    <row r="14" ht="27.75" customHeight="1" spans="1:5">
      <c r="A14" s="25">
        <v>11</v>
      </c>
      <c r="B14" s="25" t="s">
        <v>462</v>
      </c>
      <c r="C14" s="26">
        <v>36.7</v>
      </c>
      <c r="D14" s="26">
        <v>35</v>
      </c>
      <c r="E14" s="28">
        <f t="shared" si="0"/>
        <v>95.3678474114441</v>
      </c>
    </row>
    <row r="15" ht="27.75" customHeight="1" spans="1:5">
      <c r="A15" s="25">
        <v>12</v>
      </c>
      <c r="B15" s="25" t="s">
        <v>463</v>
      </c>
      <c r="C15" s="26">
        <v>33.1</v>
      </c>
      <c r="D15" s="26">
        <v>35</v>
      </c>
      <c r="E15" s="28">
        <f t="shared" si="0"/>
        <v>105.740181268882</v>
      </c>
    </row>
    <row r="16" ht="27.75" customHeight="1" spans="1:5">
      <c r="A16" s="25">
        <v>13</v>
      </c>
      <c r="B16" s="25" t="s">
        <v>464</v>
      </c>
      <c r="C16" s="26">
        <v>36.7</v>
      </c>
      <c r="D16" s="26">
        <v>35</v>
      </c>
      <c r="E16" s="28">
        <f t="shared" si="0"/>
        <v>95.3678474114441</v>
      </c>
    </row>
    <row r="17" ht="27.75" customHeight="1" spans="1:5">
      <c r="A17" s="25">
        <v>14</v>
      </c>
      <c r="B17" s="25" t="s">
        <v>465</v>
      </c>
      <c r="C17" s="26">
        <v>27.8</v>
      </c>
      <c r="D17" s="26">
        <v>35</v>
      </c>
      <c r="E17" s="28">
        <f t="shared" si="0"/>
        <v>125.89928057554</v>
      </c>
    </row>
    <row r="18" ht="27.75" customHeight="1" spans="1:5">
      <c r="A18" s="25">
        <v>15</v>
      </c>
      <c r="B18" s="25" t="s">
        <v>466</v>
      </c>
      <c r="C18" s="26">
        <v>29</v>
      </c>
      <c r="D18" s="26">
        <v>35</v>
      </c>
      <c r="E18" s="28">
        <f t="shared" si="0"/>
        <v>120.689655172414</v>
      </c>
    </row>
    <row r="19" ht="27.75" customHeight="1" spans="1:5">
      <c r="A19" s="25">
        <v>16</v>
      </c>
      <c r="B19" s="25" t="s">
        <v>467</v>
      </c>
      <c r="C19" s="26">
        <v>32.9</v>
      </c>
      <c r="D19" s="26">
        <v>35</v>
      </c>
      <c r="E19" s="28">
        <f t="shared" si="0"/>
        <v>106.382978723404</v>
      </c>
    </row>
    <row r="20" ht="27.75" customHeight="1" spans="1:5">
      <c r="A20" s="25">
        <v>17</v>
      </c>
      <c r="B20" s="25" t="s">
        <v>468</v>
      </c>
      <c r="C20" s="26">
        <v>51.5</v>
      </c>
      <c r="D20" s="26">
        <v>35</v>
      </c>
      <c r="E20" s="28">
        <f t="shared" si="0"/>
        <v>67.9611650485437</v>
      </c>
    </row>
    <row r="21" ht="27.75" customHeight="1" spans="1:5">
      <c r="A21" s="25">
        <v>18</v>
      </c>
      <c r="B21" s="25" t="s">
        <v>469</v>
      </c>
      <c r="C21" s="26">
        <v>37.3</v>
      </c>
      <c r="D21" s="26">
        <v>35</v>
      </c>
      <c r="E21" s="28">
        <f t="shared" si="0"/>
        <v>93.8337801608579</v>
      </c>
    </row>
    <row r="22" ht="27.75" customHeight="1" spans="1:5">
      <c r="A22" s="25">
        <v>19</v>
      </c>
      <c r="B22" s="25" t="s">
        <v>470</v>
      </c>
      <c r="C22" s="26">
        <v>37.3</v>
      </c>
      <c r="D22" s="26">
        <v>35</v>
      </c>
      <c r="E22" s="28">
        <f t="shared" si="0"/>
        <v>93.8337801608579</v>
      </c>
    </row>
    <row r="23" ht="27.75" customHeight="1" spans="1:5">
      <c r="A23" s="25">
        <v>20</v>
      </c>
      <c r="B23" s="25" t="s">
        <v>471</v>
      </c>
      <c r="C23" s="26">
        <v>28.6</v>
      </c>
      <c r="D23" s="26">
        <v>35</v>
      </c>
      <c r="E23" s="28">
        <f t="shared" si="0"/>
        <v>122.377622377622</v>
      </c>
    </row>
    <row r="24" ht="27.75" customHeight="1" spans="1:5">
      <c r="A24" s="25">
        <v>21</v>
      </c>
      <c r="B24" s="25" t="s">
        <v>472</v>
      </c>
      <c r="C24" s="26">
        <v>21.8</v>
      </c>
      <c r="D24" s="26">
        <v>35</v>
      </c>
      <c r="E24" s="28">
        <f t="shared" si="0"/>
        <v>160.550458715596</v>
      </c>
    </row>
    <row r="25" ht="27.75" customHeight="1" spans="1:5">
      <c r="A25" s="25"/>
      <c r="B25" s="27" t="s">
        <v>509</v>
      </c>
      <c r="C25" s="26">
        <v>735</v>
      </c>
      <c r="D25" s="26">
        <v>735</v>
      </c>
      <c r="E25" s="29">
        <v>100</v>
      </c>
    </row>
  </sheetData>
  <mergeCells count="1">
    <mergeCell ref="A1:E1"/>
  </mergeCells>
  <pageMargins left="1.25972222222222" right="0.314000010490417" top="0.708333333333333" bottom="0.236000001430511" header="0" footer="0"/>
  <pageSetup paperSize="9" orientation="portrait"/>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1"/>
  <sheetViews>
    <sheetView view="pageBreakPreview" zoomScaleNormal="100" workbookViewId="0">
      <pane ySplit="3" topLeftCell="A4" activePane="bottomLeft" state="frozen"/>
      <selection/>
      <selection pane="bottomLeft" activeCell="C6" sqref="C6"/>
    </sheetView>
  </sheetViews>
  <sheetFormatPr defaultColWidth="10" defaultRowHeight="13.5" outlineLevelCol="3"/>
  <cols>
    <col min="1" max="4" width="24.625" style="1" customWidth="1"/>
    <col min="5" max="5" width="9.75" style="1" customWidth="1"/>
    <col min="6" max="16384" width="10" style="1"/>
  </cols>
  <sheetData>
    <row r="1" ht="39.95" customHeight="1" spans="1:4">
      <c r="A1" s="13" t="s">
        <v>25</v>
      </c>
      <c r="B1" s="13"/>
      <c r="C1" s="13"/>
      <c r="D1" s="13"/>
    </row>
    <row r="2" ht="22.7" customHeight="1" spans="1:4">
      <c r="A2" s="14"/>
      <c r="B2" s="14"/>
      <c r="C2" s="14"/>
      <c r="D2" s="15" t="s">
        <v>40</v>
      </c>
    </row>
    <row r="3" ht="34.15" customHeight="1" spans="1:4">
      <c r="A3" s="16" t="s">
        <v>474</v>
      </c>
      <c r="B3" s="16" t="s">
        <v>496</v>
      </c>
      <c r="C3" s="16" t="s">
        <v>497</v>
      </c>
      <c r="D3" s="16" t="s">
        <v>498</v>
      </c>
    </row>
    <row r="4" ht="25.7" customHeight="1" spans="1:4">
      <c r="A4" s="17" t="s">
        <v>476</v>
      </c>
      <c r="B4" s="18">
        <v>0</v>
      </c>
      <c r="C4" s="18">
        <v>15</v>
      </c>
      <c r="D4" s="18"/>
    </row>
    <row r="5" ht="25.7" customHeight="1" spans="1:4">
      <c r="A5" s="17" t="s">
        <v>477</v>
      </c>
      <c r="B5" s="18">
        <v>7.3253</v>
      </c>
      <c r="C5" s="18">
        <v>12</v>
      </c>
      <c r="D5" s="18">
        <f t="shared" ref="D5:D10" si="0">C5/B5*100</f>
        <v>163.815816417075</v>
      </c>
    </row>
    <row r="6" ht="25.7" customHeight="1" spans="1:4">
      <c r="A6" s="17" t="s">
        <v>478</v>
      </c>
      <c r="B6" s="18">
        <v>8.935512</v>
      </c>
      <c r="C6" s="18">
        <v>10.5</v>
      </c>
      <c r="D6" s="18">
        <f t="shared" si="0"/>
        <v>117.508655351814</v>
      </c>
    </row>
    <row r="7" ht="25.7" customHeight="1" spans="1:4">
      <c r="A7" s="17" t="s">
        <v>479</v>
      </c>
      <c r="B7" s="18">
        <v>0</v>
      </c>
      <c r="C7" s="18">
        <v>0</v>
      </c>
      <c r="D7" s="18"/>
    </row>
    <row r="8" ht="25.7" customHeight="1" spans="1:4">
      <c r="A8" s="17" t="s">
        <v>480</v>
      </c>
      <c r="B8" s="19">
        <v>8.935512</v>
      </c>
      <c r="C8" s="18">
        <v>10.5</v>
      </c>
      <c r="D8" s="18">
        <f t="shared" si="0"/>
        <v>117.508655351814</v>
      </c>
    </row>
    <row r="9" ht="25.7" customHeight="1" spans="1:4">
      <c r="A9" s="20"/>
      <c r="B9" s="21"/>
      <c r="C9" s="22"/>
      <c r="D9" s="18"/>
    </row>
    <row r="10" ht="25.7" customHeight="1" spans="1:4">
      <c r="A10" s="16" t="s">
        <v>473</v>
      </c>
      <c r="B10" s="23">
        <v>16.260812</v>
      </c>
      <c r="C10" s="24">
        <v>37.5</v>
      </c>
      <c r="D10" s="24">
        <f t="shared" si="0"/>
        <v>230.615789666592</v>
      </c>
    </row>
    <row r="11" ht="25.7" customHeight="1" spans="1:4">
      <c r="A11" s="14" t="s">
        <v>510</v>
      </c>
      <c r="B11" s="14"/>
      <c r="C11" s="14"/>
      <c r="D11" s="14"/>
    </row>
  </sheetData>
  <mergeCells count="2">
    <mergeCell ref="A1:D1"/>
    <mergeCell ref="A11:D11"/>
  </mergeCells>
  <printOptions horizontalCentered="1" verticalCentered="1"/>
  <pageMargins left="0.314583333333333" right="0.314583333333333" top="0.236111111111111" bottom="0.236111111111111" header="0" footer="0"/>
  <pageSetup paperSize="9" orientation="landscape" horizontalDpi="600"/>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C22"/>
  <sheetViews>
    <sheetView view="pageBreakPreview" zoomScaleNormal="100" workbookViewId="0">
      <selection activeCell="A21" sqref="$A21:$XFD47"/>
    </sheetView>
  </sheetViews>
  <sheetFormatPr defaultColWidth="10" defaultRowHeight="13.5" outlineLevelCol="2"/>
  <cols>
    <col min="1" max="1" width="5.83333333333333" style="5" customWidth="1"/>
    <col min="2" max="2" width="27.55" style="5" customWidth="1"/>
    <col min="3" max="3" width="23.8833333333333" style="5" customWidth="1"/>
    <col min="4" max="16382" width="10" style="5"/>
    <col min="16383" max="16384" width="10" style="1"/>
  </cols>
  <sheetData>
    <row r="1" s="5" customFormat="1" ht="32.4" customHeight="1" spans="1:3">
      <c r="A1" s="6" t="s">
        <v>26</v>
      </c>
      <c r="B1" s="6"/>
      <c r="C1" s="6"/>
    </row>
    <row r="2" s="5" customFormat="1" ht="18.8" customHeight="1" spans="1:3">
      <c r="A2" s="7"/>
      <c r="B2" s="7"/>
      <c r="C2" s="7" t="s">
        <v>484</v>
      </c>
    </row>
    <row r="3" s="5" customFormat="1" ht="24.85" customHeight="1" spans="1:3">
      <c r="A3" s="8" t="s">
        <v>450</v>
      </c>
      <c r="B3" s="8" t="s">
        <v>474</v>
      </c>
      <c r="C3" s="8" t="s">
        <v>30</v>
      </c>
    </row>
    <row r="4" s="5" customFormat="1" ht="16.55" customHeight="1" spans="1:3">
      <c r="A4" s="9"/>
      <c r="B4" s="10"/>
      <c r="C4" s="11"/>
    </row>
    <row r="5" s="5" customFormat="1" ht="16.55" customHeight="1" spans="1:3">
      <c r="A5" s="9"/>
      <c r="B5" s="10"/>
      <c r="C5" s="11"/>
    </row>
    <row r="6" s="5" customFormat="1" ht="16.55" customHeight="1" spans="1:3">
      <c r="A6" s="9"/>
      <c r="B6" s="10"/>
      <c r="C6" s="11"/>
    </row>
    <row r="7" s="5" customFormat="1" ht="16.55" customHeight="1" spans="1:3">
      <c r="A7" s="9"/>
      <c r="B7" s="10"/>
      <c r="C7" s="11"/>
    </row>
    <row r="8" s="5" customFormat="1" ht="16.55" customHeight="1" spans="1:3">
      <c r="A8" s="9"/>
      <c r="B8" s="10"/>
      <c r="C8" s="11"/>
    </row>
    <row r="9" s="5" customFormat="1" ht="16.55" customHeight="1" spans="1:3">
      <c r="A9" s="9"/>
      <c r="B9" s="10"/>
      <c r="C9" s="11"/>
    </row>
    <row r="10" s="5" customFormat="1" ht="16.55" customHeight="1" spans="1:3">
      <c r="A10" s="9"/>
      <c r="B10" s="10"/>
      <c r="C10" s="11"/>
    </row>
    <row r="11" s="5" customFormat="1" ht="16.55" customHeight="1" spans="1:3">
      <c r="A11" s="9"/>
      <c r="B11" s="10"/>
      <c r="C11" s="11"/>
    </row>
    <row r="12" s="5" customFormat="1" ht="16.55" customHeight="1" spans="1:3">
      <c r="A12" s="9"/>
      <c r="B12" s="10"/>
      <c r="C12" s="11"/>
    </row>
    <row r="13" s="5" customFormat="1" ht="16.55" customHeight="1" spans="1:3">
      <c r="A13" s="9"/>
      <c r="B13" s="10"/>
      <c r="C13" s="11"/>
    </row>
    <row r="14" s="5" customFormat="1" ht="16.55" customHeight="1" spans="1:3">
      <c r="A14" s="9"/>
      <c r="B14" s="10"/>
      <c r="C14" s="11"/>
    </row>
    <row r="15" s="5" customFormat="1" ht="16.55" customHeight="1" spans="1:3">
      <c r="A15" s="9"/>
      <c r="B15" s="10"/>
      <c r="C15" s="11"/>
    </row>
    <row r="16" s="5" customFormat="1" ht="16.55" customHeight="1" spans="1:3">
      <c r="A16" s="9"/>
      <c r="B16" s="10"/>
      <c r="C16" s="11"/>
    </row>
    <row r="17" s="5" customFormat="1" ht="16.55" customHeight="1" spans="1:3">
      <c r="A17" s="9"/>
      <c r="B17" s="10"/>
      <c r="C17" s="11"/>
    </row>
    <row r="18" s="5" customFormat="1" ht="16.55" customHeight="1" spans="1:3">
      <c r="A18" s="9"/>
      <c r="B18" s="10"/>
      <c r="C18" s="11"/>
    </row>
    <row r="19" s="5" customFormat="1" ht="16.55" customHeight="1"/>
    <row r="20" s="5" customFormat="1" ht="16.55" customHeight="1" spans="1:3">
      <c r="A20" s="5" t="s">
        <v>485</v>
      </c>
      <c r="B20" t="s">
        <v>486</v>
      </c>
      <c r="C20" s="12"/>
    </row>
    <row r="21" s="5" customFormat="1" ht="14.3" customHeight="1"/>
    <row r="22" s="5" customFormat="1" ht="14.3" customHeight="1" spans="3:3">
      <c r="C22" s="12"/>
    </row>
  </sheetData>
  <mergeCells count="2">
    <mergeCell ref="A1:C1"/>
    <mergeCell ref="A2:B2"/>
  </mergeCells>
  <pageMargins left="1.73194444444444" right="0.75" top="1.22013888888889" bottom="1" header="0.786805555555556" footer="0.5"/>
  <pageSetup paperSize="9" orientation="portrait"/>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14"/>
  <sheetViews>
    <sheetView view="pageBreakPreview" zoomScaleNormal="100" topLeftCell="A4" workbookViewId="0">
      <selection activeCell="A14" sqref="A14"/>
    </sheetView>
  </sheetViews>
  <sheetFormatPr defaultColWidth="10" defaultRowHeight="13.5"/>
  <cols>
    <col min="1" max="1" width="128.25" style="1" customWidth="1"/>
    <col min="2" max="2" width="9.75" style="1" customWidth="1"/>
    <col min="3" max="16384" width="10" style="1"/>
  </cols>
  <sheetData>
    <row r="1" ht="51.2" customHeight="1" spans="1:1">
      <c r="A1" s="2" t="s">
        <v>511</v>
      </c>
    </row>
    <row r="2" ht="25.7" customHeight="1" spans="1:1">
      <c r="A2" s="3" t="s">
        <v>512</v>
      </c>
    </row>
    <row r="3" ht="34.15" customHeight="1" spans="1:1">
      <c r="A3" s="4" t="s">
        <v>513</v>
      </c>
    </row>
    <row r="4" ht="25.7" customHeight="1" spans="1:1">
      <c r="A4" s="3" t="s">
        <v>514</v>
      </c>
    </row>
    <row r="5" ht="42.75" customHeight="1" spans="1:1">
      <c r="A5" s="4" t="s">
        <v>515</v>
      </c>
    </row>
    <row r="6" ht="25.7" customHeight="1" spans="1:1">
      <c r="A6" s="3" t="s">
        <v>516</v>
      </c>
    </row>
    <row r="7" ht="82.7" customHeight="1" spans="1:1">
      <c r="A7" s="4" t="s">
        <v>517</v>
      </c>
    </row>
    <row r="8" ht="25.7" customHeight="1" spans="1:1">
      <c r="A8" s="3" t="s">
        <v>518</v>
      </c>
    </row>
    <row r="9" ht="76.9" customHeight="1" spans="1:1">
      <c r="A9" s="4" t="s">
        <v>519</v>
      </c>
    </row>
    <row r="10" ht="85.5" customHeight="1" spans="1:1">
      <c r="A10" s="4" t="s">
        <v>520</v>
      </c>
    </row>
    <row r="11" ht="88.35" customHeight="1" spans="1:1">
      <c r="A11" s="4" t="s">
        <v>521</v>
      </c>
    </row>
    <row r="12" ht="96.95" customHeight="1" spans="1:1">
      <c r="A12" s="4" t="s">
        <v>522</v>
      </c>
    </row>
    <row r="13" ht="25.7" customHeight="1" spans="1:1">
      <c r="A13" s="3" t="s">
        <v>523</v>
      </c>
    </row>
    <row r="14" ht="28.5" customHeight="1" spans="1:1">
      <c r="A14" s="4" t="s">
        <v>524</v>
      </c>
    </row>
  </sheetData>
  <pageMargins left="1.49583333333333" right="0.314000010490417" top="0.236000001430511" bottom="0.236000001430511" header="0" footer="0"/>
  <pageSetup paperSize="9" scale="78"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63"/>
  <sheetViews>
    <sheetView tabSelected="1" view="pageBreakPreview" zoomScaleNormal="100" workbookViewId="0">
      <pane ySplit="3" topLeftCell="A4" activePane="bottomLeft" state="frozen"/>
      <selection/>
      <selection pane="bottomLeft" activeCell="H10" sqref="H10"/>
    </sheetView>
  </sheetViews>
  <sheetFormatPr defaultColWidth="10" defaultRowHeight="13.5" outlineLevelCol="5"/>
  <cols>
    <col min="1" max="1" width="10" style="1"/>
    <col min="2" max="2" width="30.75" style="1" customWidth="1"/>
    <col min="3" max="3" width="14.375" style="1" customWidth="1"/>
    <col min="4" max="4" width="20.125" style="1" customWidth="1"/>
    <col min="5" max="5" width="14.375" style="1" customWidth="1"/>
    <col min="6" max="6" width="18.375" style="1" customWidth="1"/>
    <col min="7" max="7" width="9.75" style="1" customWidth="1"/>
    <col min="8" max="16384" width="10" style="1"/>
  </cols>
  <sheetData>
    <row r="1" ht="39.95" customHeight="1" spans="2:6">
      <c r="B1" s="13" t="s">
        <v>3</v>
      </c>
      <c r="C1" s="13"/>
      <c r="D1" s="13"/>
      <c r="E1" s="13"/>
      <c r="F1" s="13"/>
    </row>
    <row r="2" ht="22.7" customHeight="1" spans="2:6">
      <c r="B2" s="14"/>
      <c r="C2" s="14"/>
      <c r="D2" s="14"/>
      <c r="E2" s="14"/>
      <c r="F2" s="15" t="s">
        <v>40</v>
      </c>
    </row>
    <row r="3" ht="34.15" customHeight="1" spans="1:6">
      <c r="A3" s="102" t="s">
        <v>41</v>
      </c>
      <c r="B3" s="102" t="s">
        <v>42</v>
      </c>
      <c r="C3" s="102" t="s">
        <v>30</v>
      </c>
      <c r="D3" s="102" t="s">
        <v>31</v>
      </c>
      <c r="E3" s="102" t="s">
        <v>32</v>
      </c>
      <c r="F3" s="102" t="s">
        <v>33</v>
      </c>
    </row>
    <row r="4" ht="34.15" customHeight="1" spans="1:6">
      <c r="A4" s="37" t="s">
        <v>43</v>
      </c>
      <c r="B4" s="37" t="s">
        <v>44</v>
      </c>
      <c r="C4" s="101">
        <v>6294.870662</v>
      </c>
      <c r="D4" s="101">
        <v>5222.36974</v>
      </c>
      <c r="E4" s="101">
        <v>5222.36974</v>
      </c>
      <c r="F4" s="81">
        <f>E4/D4</f>
        <v>1</v>
      </c>
    </row>
    <row r="5" ht="34.15" customHeight="1" spans="1:6">
      <c r="A5" s="37" t="s">
        <v>45</v>
      </c>
      <c r="B5" s="37" t="s">
        <v>46</v>
      </c>
      <c r="C5" s="101">
        <v>11.56</v>
      </c>
      <c r="D5" s="101">
        <v>20.873077</v>
      </c>
      <c r="E5" s="101">
        <v>20.873077</v>
      </c>
      <c r="F5" s="81">
        <v>1</v>
      </c>
    </row>
    <row r="6" ht="34.15" customHeight="1" spans="1:6">
      <c r="A6" s="37" t="s">
        <v>47</v>
      </c>
      <c r="B6" s="37" t="s">
        <v>48</v>
      </c>
      <c r="C6" s="101">
        <v>9.96</v>
      </c>
      <c r="D6" s="101">
        <v>14.173077</v>
      </c>
      <c r="E6" s="101">
        <v>14.173077</v>
      </c>
      <c r="F6" s="81">
        <v>1</v>
      </c>
    </row>
    <row r="7" ht="34.15" customHeight="1" spans="1:6">
      <c r="A7" s="37" t="s">
        <v>49</v>
      </c>
      <c r="B7" s="37" t="s">
        <v>50</v>
      </c>
      <c r="C7" s="101">
        <v>1.6</v>
      </c>
      <c r="D7" s="101">
        <v>6.7</v>
      </c>
      <c r="E7" s="101">
        <v>6.7</v>
      </c>
      <c r="F7" s="81">
        <v>1</v>
      </c>
    </row>
    <row r="8" ht="34.15" customHeight="1" spans="1:6">
      <c r="A8" s="37" t="s">
        <v>51</v>
      </c>
      <c r="B8" s="37" t="s">
        <v>52</v>
      </c>
      <c r="C8" s="101">
        <v>2580.23</v>
      </c>
      <c r="D8" s="101">
        <v>2078.621815</v>
      </c>
      <c r="E8" s="101">
        <v>2078.621815</v>
      </c>
      <c r="F8" s="81">
        <v>1</v>
      </c>
    </row>
    <row r="9" ht="34.15" customHeight="1" spans="1:6">
      <c r="A9" s="37" t="s">
        <v>53</v>
      </c>
      <c r="B9" s="37" t="s">
        <v>54</v>
      </c>
      <c r="C9" s="101">
        <v>2580.23</v>
      </c>
      <c r="D9" s="101">
        <v>2078.621815</v>
      </c>
      <c r="E9" s="101">
        <v>2078.621815</v>
      </c>
      <c r="F9" s="81">
        <v>1</v>
      </c>
    </row>
    <row r="10" ht="25.7" customHeight="1" spans="1:6">
      <c r="A10" s="37" t="s">
        <v>55</v>
      </c>
      <c r="B10" s="37" t="s">
        <v>56</v>
      </c>
      <c r="C10" s="101">
        <v>225.524</v>
      </c>
      <c r="D10" s="101">
        <v>178.760555</v>
      </c>
      <c r="E10" s="101">
        <v>178.760555</v>
      </c>
      <c r="F10" s="81">
        <v>1</v>
      </c>
    </row>
    <row r="11" ht="25.7" customHeight="1" spans="1:6">
      <c r="A11" s="37" t="s">
        <v>57</v>
      </c>
      <c r="B11" s="37" t="s">
        <v>58</v>
      </c>
      <c r="C11" s="101">
        <v>225.524</v>
      </c>
      <c r="D11" s="101">
        <v>178.760555</v>
      </c>
      <c r="E11" s="101">
        <v>178.760555</v>
      </c>
      <c r="F11" s="81">
        <v>1</v>
      </c>
    </row>
    <row r="12" ht="25.7" customHeight="1" spans="1:6">
      <c r="A12" s="37" t="s">
        <v>59</v>
      </c>
      <c r="B12" s="37" t="s">
        <v>60</v>
      </c>
      <c r="C12" s="101">
        <v>4</v>
      </c>
      <c r="D12" s="101">
        <v>1.5274</v>
      </c>
      <c r="E12" s="101">
        <v>1.5274</v>
      </c>
      <c r="F12" s="81">
        <v>1</v>
      </c>
    </row>
    <row r="13" ht="25.7" customHeight="1" spans="1:6">
      <c r="A13" s="37" t="s">
        <v>61</v>
      </c>
      <c r="B13" s="37" t="s">
        <v>62</v>
      </c>
      <c r="C13" s="101">
        <v>4</v>
      </c>
      <c r="D13" s="101">
        <v>1.5274</v>
      </c>
      <c r="E13" s="101">
        <v>1.5274</v>
      </c>
      <c r="F13" s="81">
        <v>1</v>
      </c>
    </row>
    <row r="14" ht="25.7" customHeight="1" spans="1:6">
      <c r="A14" s="37" t="s">
        <v>63</v>
      </c>
      <c r="B14" s="37" t="s">
        <v>64</v>
      </c>
      <c r="C14" s="101">
        <v>1824.54</v>
      </c>
      <c r="D14" s="101">
        <v>1704.232691</v>
      </c>
      <c r="E14" s="101">
        <v>1704.232691</v>
      </c>
      <c r="F14" s="81">
        <v>1</v>
      </c>
    </row>
    <row r="15" ht="25.7" customHeight="1" spans="1:6">
      <c r="A15" s="37" t="s">
        <v>65</v>
      </c>
      <c r="B15" s="37" t="s">
        <v>66</v>
      </c>
      <c r="C15" s="101">
        <v>1824.54</v>
      </c>
      <c r="D15" s="101">
        <v>1704.232691</v>
      </c>
      <c r="E15" s="101">
        <v>1704.232691</v>
      </c>
      <c r="F15" s="81">
        <v>1</v>
      </c>
    </row>
    <row r="16" ht="25.7" customHeight="1" spans="1:6">
      <c r="A16" s="37" t="s">
        <v>67</v>
      </c>
      <c r="B16" s="37" t="s">
        <v>68</v>
      </c>
      <c r="C16" s="101">
        <v>22</v>
      </c>
      <c r="D16" s="101">
        <v>21.615</v>
      </c>
      <c r="E16" s="101">
        <v>21.615</v>
      </c>
      <c r="F16" s="81">
        <v>1</v>
      </c>
    </row>
    <row r="17" ht="25.7" customHeight="1" spans="1:6">
      <c r="A17" s="37" t="s">
        <v>69</v>
      </c>
      <c r="B17" s="37" t="s">
        <v>70</v>
      </c>
      <c r="C17" s="101">
        <v>22</v>
      </c>
      <c r="D17" s="101">
        <v>21.615</v>
      </c>
      <c r="E17" s="101">
        <v>21.615</v>
      </c>
      <c r="F17" s="81">
        <v>1</v>
      </c>
    </row>
    <row r="18" ht="25.7" customHeight="1" spans="1:6">
      <c r="A18" s="37" t="s">
        <v>71</v>
      </c>
      <c r="B18" s="37" t="s">
        <v>72</v>
      </c>
      <c r="C18" s="101">
        <v>1049.13499</v>
      </c>
      <c r="D18" s="101">
        <v>778.078299</v>
      </c>
      <c r="E18" s="101">
        <v>778.078299</v>
      </c>
      <c r="F18" s="81">
        <v>1</v>
      </c>
    </row>
    <row r="19" ht="25.7" customHeight="1" spans="1:6">
      <c r="A19" s="37" t="s">
        <v>73</v>
      </c>
      <c r="B19" s="37" t="s">
        <v>74</v>
      </c>
      <c r="C19" s="101">
        <v>1049.13499</v>
      </c>
      <c r="D19" s="101">
        <v>778.078299</v>
      </c>
      <c r="E19" s="101">
        <v>778.078299</v>
      </c>
      <c r="F19" s="81">
        <v>1</v>
      </c>
    </row>
    <row r="20" ht="25.7" customHeight="1" spans="1:6">
      <c r="A20" s="37" t="s">
        <v>75</v>
      </c>
      <c r="B20" s="37" t="s">
        <v>76</v>
      </c>
      <c r="C20" s="101"/>
      <c r="D20" s="101"/>
      <c r="E20" s="101"/>
      <c r="F20" s="81"/>
    </row>
    <row r="21" ht="25.7" customHeight="1" spans="1:6">
      <c r="A21" s="37" t="s">
        <v>77</v>
      </c>
      <c r="B21" s="37" t="s">
        <v>78</v>
      </c>
      <c r="C21" s="101"/>
      <c r="D21" s="101"/>
      <c r="E21" s="101"/>
      <c r="F21" s="81"/>
    </row>
    <row r="22" ht="25.7" customHeight="1" spans="1:6">
      <c r="A22" s="37" t="s">
        <v>79</v>
      </c>
      <c r="B22" s="37" t="s">
        <v>80</v>
      </c>
      <c r="C22" s="101">
        <v>510.93</v>
      </c>
      <c r="D22" s="101">
        <v>410.349203</v>
      </c>
      <c r="E22" s="101">
        <v>410.349203</v>
      </c>
      <c r="F22" s="81">
        <v>1</v>
      </c>
    </row>
    <row r="23" ht="25.7" customHeight="1" spans="1:6">
      <c r="A23" s="37" t="s">
        <v>81</v>
      </c>
      <c r="B23" s="37" t="s">
        <v>82</v>
      </c>
      <c r="C23" s="101">
        <v>481.85</v>
      </c>
      <c r="D23" s="101">
        <v>387.85135</v>
      </c>
      <c r="E23" s="101">
        <v>387.85135</v>
      </c>
      <c r="F23" s="81">
        <v>1</v>
      </c>
    </row>
    <row r="24" ht="25.7" customHeight="1" spans="1:6">
      <c r="A24" s="37" t="s">
        <v>83</v>
      </c>
      <c r="B24" s="37" t="s">
        <v>80</v>
      </c>
      <c r="C24" s="101">
        <v>29.08</v>
      </c>
      <c r="D24" s="101">
        <v>22.497853</v>
      </c>
      <c r="E24" s="101">
        <v>22.497853</v>
      </c>
      <c r="F24" s="81">
        <v>1</v>
      </c>
    </row>
    <row r="25" ht="25.7" customHeight="1" spans="1:6">
      <c r="A25" s="37" t="s">
        <v>84</v>
      </c>
      <c r="B25" s="37" t="s">
        <v>85</v>
      </c>
      <c r="C25" s="101">
        <v>66.951672</v>
      </c>
      <c r="D25" s="101">
        <v>28.3117</v>
      </c>
      <c r="E25" s="101">
        <v>28.3117</v>
      </c>
      <c r="F25" s="81">
        <v>1</v>
      </c>
    </row>
    <row r="26" ht="25.7" customHeight="1" spans="1:6">
      <c r="A26" s="37" t="s">
        <v>86</v>
      </c>
      <c r="B26" s="37" t="s">
        <v>85</v>
      </c>
      <c r="C26" s="101">
        <v>66.951672</v>
      </c>
      <c r="D26" s="101">
        <v>28.3117</v>
      </c>
      <c r="E26" s="101">
        <v>28.3117</v>
      </c>
      <c r="F26" s="81">
        <v>1</v>
      </c>
    </row>
    <row r="27" ht="25.7" customHeight="1" spans="1:6">
      <c r="A27" s="37" t="s">
        <v>87</v>
      </c>
      <c r="B27" s="37" t="s">
        <v>88</v>
      </c>
      <c r="C27" s="101">
        <v>59.9</v>
      </c>
      <c r="D27" s="101">
        <v>38.198366</v>
      </c>
      <c r="E27" s="101">
        <v>38.198366</v>
      </c>
      <c r="F27" s="81">
        <v>1</v>
      </c>
    </row>
    <row r="28" ht="25.7" customHeight="1" spans="1:6">
      <c r="A28" s="37" t="s">
        <v>89</v>
      </c>
      <c r="B28" s="37" t="s">
        <v>90</v>
      </c>
      <c r="C28" s="101">
        <v>59.9</v>
      </c>
      <c r="D28" s="101">
        <v>38.198366</v>
      </c>
      <c r="E28" s="101">
        <v>38.198366</v>
      </c>
      <c r="F28" s="81">
        <v>1</v>
      </c>
    </row>
    <row r="29" ht="25.7" customHeight="1" spans="1:6">
      <c r="A29" s="37" t="s">
        <v>91</v>
      </c>
      <c r="B29" s="37" t="s">
        <v>92</v>
      </c>
      <c r="C29" s="101">
        <v>59.9</v>
      </c>
      <c r="D29" s="101">
        <v>38.198366</v>
      </c>
      <c r="E29" s="101">
        <v>38.198366</v>
      </c>
      <c r="F29" s="81">
        <v>1</v>
      </c>
    </row>
    <row r="30" ht="25.7" customHeight="1" spans="1:6">
      <c r="A30" s="37" t="s">
        <v>93</v>
      </c>
      <c r="B30" s="37" t="s">
        <v>94</v>
      </c>
      <c r="C30" s="101">
        <v>3</v>
      </c>
      <c r="D30" s="101">
        <v>2.184373</v>
      </c>
      <c r="E30" s="101">
        <v>2.184373</v>
      </c>
      <c r="F30" s="81">
        <v>1</v>
      </c>
    </row>
    <row r="31" ht="25.7" customHeight="1" spans="1:6">
      <c r="A31" s="37" t="s">
        <v>95</v>
      </c>
      <c r="B31" s="37" t="s">
        <v>96</v>
      </c>
      <c r="C31" s="101">
        <v>3</v>
      </c>
      <c r="D31" s="101">
        <v>2.184373</v>
      </c>
      <c r="E31" s="101">
        <v>2.184373</v>
      </c>
      <c r="F31" s="81">
        <v>1</v>
      </c>
    </row>
    <row r="32" ht="25.7" customHeight="1" spans="1:6">
      <c r="A32" s="37" t="s">
        <v>97</v>
      </c>
      <c r="B32" s="37" t="s">
        <v>98</v>
      </c>
      <c r="C32" s="101">
        <v>3</v>
      </c>
      <c r="D32" s="101">
        <v>2.184373</v>
      </c>
      <c r="E32" s="101">
        <v>2.184373</v>
      </c>
      <c r="F32" s="81">
        <v>1</v>
      </c>
    </row>
    <row r="33" ht="25.7" customHeight="1" spans="1:6">
      <c r="A33" s="37" t="s">
        <v>99</v>
      </c>
      <c r="B33" s="37" t="s">
        <v>100</v>
      </c>
      <c r="C33" s="101">
        <v>86.757</v>
      </c>
      <c r="D33" s="101">
        <v>68.057663</v>
      </c>
      <c r="E33" s="101">
        <v>68.057663</v>
      </c>
      <c r="F33" s="81">
        <v>1</v>
      </c>
    </row>
    <row r="34" ht="25.7" customHeight="1" spans="1:6">
      <c r="A34" s="37" t="s">
        <v>101</v>
      </c>
      <c r="B34" s="37" t="s">
        <v>102</v>
      </c>
      <c r="C34" s="101">
        <v>66.757</v>
      </c>
      <c r="D34" s="101">
        <v>49.52867</v>
      </c>
      <c r="E34" s="101">
        <v>49.52867</v>
      </c>
      <c r="F34" s="81">
        <v>1</v>
      </c>
    </row>
    <row r="35" ht="25.7" customHeight="1" spans="1:6">
      <c r="A35" s="37" t="s">
        <v>103</v>
      </c>
      <c r="B35" s="37" t="s">
        <v>104</v>
      </c>
      <c r="C35" s="101">
        <v>46</v>
      </c>
      <c r="D35" s="101">
        <v>33.700586</v>
      </c>
      <c r="E35" s="101">
        <v>33.700586</v>
      </c>
      <c r="F35" s="81">
        <v>1</v>
      </c>
    </row>
    <row r="36" ht="25.7" customHeight="1" spans="1:6">
      <c r="A36" s="37" t="s">
        <v>105</v>
      </c>
      <c r="B36" s="37" t="s">
        <v>106</v>
      </c>
      <c r="C36" s="101">
        <v>0.757</v>
      </c>
      <c r="D36" s="101">
        <v>0.753747</v>
      </c>
      <c r="E36" s="101">
        <v>0.753747</v>
      </c>
      <c r="F36" s="81">
        <v>1</v>
      </c>
    </row>
    <row r="37" ht="25.7" customHeight="1" spans="1:6">
      <c r="A37" s="37" t="s">
        <v>107</v>
      </c>
      <c r="B37" s="37" t="s">
        <v>108</v>
      </c>
      <c r="C37" s="101">
        <v>20</v>
      </c>
      <c r="D37" s="101">
        <v>15.074337</v>
      </c>
      <c r="E37" s="101">
        <v>15.074337</v>
      </c>
      <c r="F37" s="81">
        <v>1</v>
      </c>
    </row>
    <row r="38" ht="25.7" customHeight="1" spans="1:6">
      <c r="A38" s="37" t="s">
        <v>109</v>
      </c>
      <c r="B38" s="37" t="s">
        <v>110</v>
      </c>
      <c r="C38" s="101">
        <v>20</v>
      </c>
      <c r="D38" s="101">
        <v>17</v>
      </c>
      <c r="E38" s="101">
        <v>17</v>
      </c>
      <c r="F38" s="81">
        <v>1</v>
      </c>
    </row>
    <row r="39" ht="25.7" customHeight="1" spans="1:6">
      <c r="A39" s="37" t="s">
        <v>111</v>
      </c>
      <c r="B39" s="37" t="s">
        <v>112</v>
      </c>
      <c r="C39" s="101">
        <v>20</v>
      </c>
      <c r="D39" s="101">
        <v>17</v>
      </c>
      <c r="E39" s="101">
        <v>17</v>
      </c>
      <c r="F39" s="81">
        <v>1</v>
      </c>
    </row>
    <row r="40" ht="25.7" customHeight="1" spans="1:6">
      <c r="A40" s="37" t="s">
        <v>113</v>
      </c>
      <c r="B40" s="37" t="s">
        <v>114</v>
      </c>
      <c r="C40" s="101"/>
      <c r="D40" s="101">
        <v>1.528993</v>
      </c>
      <c r="E40" s="101">
        <v>1.528993</v>
      </c>
      <c r="F40" s="81">
        <v>1</v>
      </c>
    </row>
    <row r="41" ht="25.7" customHeight="1" spans="1:6">
      <c r="A41" s="37" t="s">
        <v>115</v>
      </c>
      <c r="B41" s="37" t="s">
        <v>116</v>
      </c>
      <c r="C41" s="101"/>
      <c r="D41" s="101">
        <v>1.528993</v>
      </c>
      <c r="E41" s="101">
        <v>1.528993</v>
      </c>
      <c r="F41" s="81">
        <v>1</v>
      </c>
    </row>
    <row r="42" ht="25.7" customHeight="1" spans="1:6">
      <c r="A42" s="37" t="s">
        <v>117</v>
      </c>
      <c r="B42" s="37" t="s">
        <v>118</v>
      </c>
      <c r="C42" s="101">
        <v>9698.865707</v>
      </c>
      <c r="D42" s="101">
        <v>7617.76</v>
      </c>
      <c r="E42" s="101">
        <v>7617.76</v>
      </c>
      <c r="F42" s="81">
        <v>1</v>
      </c>
    </row>
    <row r="43" ht="25.7" customHeight="1" spans="1:6">
      <c r="A43" s="37" t="s">
        <v>119</v>
      </c>
      <c r="B43" s="37" t="s">
        <v>120</v>
      </c>
      <c r="C43" s="101">
        <v>1090.37</v>
      </c>
      <c r="D43" s="101">
        <v>1047.62342</v>
      </c>
      <c r="E43" s="101">
        <v>1047.62342</v>
      </c>
      <c r="F43" s="81">
        <v>1</v>
      </c>
    </row>
    <row r="44" ht="25.7" customHeight="1" spans="1:6">
      <c r="A44" s="37" t="s">
        <v>121</v>
      </c>
      <c r="B44" s="37" t="s">
        <v>122</v>
      </c>
      <c r="C44" s="101">
        <v>1090.37</v>
      </c>
      <c r="D44" s="101">
        <v>1047.62342</v>
      </c>
      <c r="E44" s="101">
        <v>1047.62342</v>
      </c>
      <c r="F44" s="81">
        <v>1</v>
      </c>
    </row>
    <row r="45" ht="25.7" customHeight="1" spans="1:6">
      <c r="A45" s="37" t="s">
        <v>123</v>
      </c>
      <c r="B45" s="37" t="s">
        <v>124</v>
      </c>
      <c r="C45" s="101">
        <v>798.2</v>
      </c>
      <c r="D45" s="101">
        <v>587.503752</v>
      </c>
      <c r="E45" s="101">
        <v>587.503752</v>
      </c>
      <c r="F45" s="81">
        <v>1</v>
      </c>
    </row>
    <row r="46" ht="25.7" customHeight="1" spans="1:6">
      <c r="A46" s="37" t="s">
        <v>125</v>
      </c>
      <c r="B46" s="37" t="s">
        <v>126</v>
      </c>
      <c r="C46" s="101">
        <v>241.78</v>
      </c>
      <c r="D46" s="101">
        <v>208.260038</v>
      </c>
      <c r="E46" s="101">
        <v>208.260038</v>
      </c>
      <c r="F46" s="81">
        <v>1</v>
      </c>
    </row>
    <row r="47" ht="25.7" customHeight="1" spans="1:6">
      <c r="A47" s="37" t="s">
        <v>127</v>
      </c>
      <c r="B47" s="37" t="s">
        <v>128</v>
      </c>
      <c r="C47" s="101">
        <v>556.42</v>
      </c>
      <c r="D47" s="101">
        <v>379.243714</v>
      </c>
      <c r="E47" s="101">
        <v>379.243714</v>
      </c>
      <c r="F47" s="81">
        <v>1</v>
      </c>
    </row>
    <row r="48" ht="25.7" customHeight="1" spans="1:6">
      <c r="A48" s="37" t="s">
        <v>129</v>
      </c>
      <c r="B48" s="37" t="s">
        <v>130</v>
      </c>
      <c r="C48" s="101">
        <v>1161.248</v>
      </c>
      <c r="D48" s="101">
        <v>984.195387</v>
      </c>
      <c r="E48" s="101">
        <v>984.195387</v>
      </c>
      <c r="F48" s="81">
        <v>1</v>
      </c>
    </row>
    <row r="49" ht="25.7" customHeight="1" spans="1:6">
      <c r="A49" s="37" t="s">
        <v>131</v>
      </c>
      <c r="B49" s="37" t="s">
        <v>132</v>
      </c>
      <c r="C49" s="101">
        <v>207.62</v>
      </c>
      <c r="D49" s="101">
        <v>155.77617</v>
      </c>
      <c r="E49" s="101">
        <v>155.77617</v>
      </c>
      <c r="F49" s="81">
        <v>1</v>
      </c>
    </row>
    <row r="50" ht="25.7" customHeight="1" spans="1:6">
      <c r="A50" s="37" t="s">
        <v>133</v>
      </c>
      <c r="B50" s="37" t="s">
        <v>134</v>
      </c>
      <c r="C50" s="101">
        <v>203.468</v>
      </c>
      <c r="D50" s="101">
        <v>224.109</v>
      </c>
      <c r="E50" s="101">
        <v>224.109</v>
      </c>
      <c r="F50" s="81">
        <v>1</v>
      </c>
    </row>
    <row r="51" ht="25.7" customHeight="1" spans="1:6">
      <c r="A51" s="37" t="s">
        <v>135</v>
      </c>
      <c r="B51" s="37" t="s">
        <v>136</v>
      </c>
      <c r="C51" s="101">
        <v>498.8</v>
      </c>
      <c r="D51" s="101">
        <v>402.795019</v>
      </c>
      <c r="E51" s="101">
        <v>402.795019</v>
      </c>
      <c r="F51" s="81">
        <v>1</v>
      </c>
    </row>
    <row r="52" ht="25.7" customHeight="1" spans="1:6">
      <c r="A52" s="37" t="s">
        <v>137</v>
      </c>
      <c r="B52" s="37" t="s">
        <v>138</v>
      </c>
      <c r="C52" s="101">
        <v>248.96</v>
      </c>
      <c r="D52" s="101">
        <v>201.515198</v>
      </c>
      <c r="E52" s="101">
        <v>201.515198</v>
      </c>
      <c r="F52" s="81">
        <v>1</v>
      </c>
    </row>
    <row r="53" ht="25.7" customHeight="1" spans="1:6">
      <c r="A53" s="37" t="s">
        <v>139</v>
      </c>
      <c r="B53" s="37" t="s">
        <v>140</v>
      </c>
      <c r="C53" s="101">
        <v>2.4</v>
      </c>
      <c r="D53" s="101"/>
      <c r="E53" s="101"/>
      <c r="F53" s="81"/>
    </row>
    <row r="54" ht="25.7" customHeight="1" spans="1:6">
      <c r="A54" s="37" t="s">
        <v>141</v>
      </c>
      <c r="B54" s="37" t="s">
        <v>142</v>
      </c>
      <c r="C54" s="101">
        <v>4246.35414</v>
      </c>
      <c r="D54" s="101">
        <v>3463.21212</v>
      </c>
      <c r="E54" s="101">
        <v>3463.21212</v>
      </c>
      <c r="F54" s="81">
        <v>1</v>
      </c>
    </row>
    <row r="55" ht="25.7" customHeight="1" spans="1:6">
      <c r="A55" s="37" t="s">
        <v>143</v>
      </c>
      <c r="B55" s="37" t="s">
        <v>144</v>
      </c>
      <c r="C55" s="101">
        <v>5</v>
      </c>
      <c r="D55" s="101">
        <v>5</v>
      </c>
      <c r="E55" s="101">
        <v>5</v>
      </c>
      <c r="F55" s="81">
        <v>1</v>
      </c>
    </row>
    <row r="56" ht="25.7" customHeight="1" spans="1:6">
      <c r="A56" s="37" t="s">
        <v>145</v>
      </c>
      <c r="B56" s="37" t="s">
        <v>146</v>
      </c>
      <c r="C56" s="101">
        <v>4000</v>
      </c>
      <c r="D56" s="101">
        <v>3228.2</v>
      </c>
      <c r="E56" s="101">
        <v>3228.2</v>
      </c>
      <c r="F56" s="81">
        <v>1</v>
      </c>
    </row>
    <row r="57" ht="25.7" customHeight="1" spans="1:6">
      <c r="A57" s="37" t="s">
        <v>147</v>
      </c>
      <c r="B57" s="37" t="s">
        <v>148</v>
      </c>
      <c r="C57" s="101">
        <v>241.35414</v>
      </c>
      <c r="D57" s="101">
        <v>230.01212</v>
      </c>
      <c r="E57" s="101">
        <v>230.01212</v>
      </c>
      <c r="F57" s="81">
        <v>1</v>
      </c>
    </row>
    <row r="58" ht="25.7" customHeight="1" spans="1:6">
      <c r="A58" s="37" t="s">
        <v>149</v>
      </c>
      <c r="B58" s="37" t="s">
        <v>150</v>
      </c>
      <c r="C58" s="101">
        <v>62.45</v>
      </c>
      <c r="D58" s="101">
        <v>57.86</v>
      </c>
      <c r="E58" s="101">
        <v>57.86</v>
      </c>
      <c r="F58" s="81">
        <v>1</v>
      </c>
    </row>
    <row r="59" ht="25.7" customHeight="1" spans="1:6">
      <c r="A59" s="37" t="s">
        <v>151</v>
      </c>
      <c r="B59" s="37" t="s">
        <v>152</v>
      </c>
      <c r="C59" s="101">
        <v>0.09</v>
      </c>
      <c r="D59" s="101">
        <v>0.09</v>
      </c>
      <c r="E59" s="101">
        <v>0.09</v>
      </c>
      <c r="F59" s="81">
        <v>1</v>
      </c>
    </row>
    <row r="60" ht="25.7" customHeight="1" spans="1:6">
      <c r="A60" s="37" t="s">
        <v>153</v>
      </c>
      <c r="B60" s="37" t="s">
        <v>154</v>
      </c>
      <c r="C60" s="101">
        <v>62.36</v>
      </c>
      <c r="D60" s="101">
        <v>57.77</v>
      </c>
      <c r="E60" s="101">
        <v>57.77</v>
      </c>
      <c r="F60" s="81">
        <v>1</v>
      </c>
    </row>
    <row r="61" ht="25.7" customHeight="1" spans="1:6">
      <c r="A61" s="37" t="s">
        <v>155</v>
      </c>
      <c r="B61" s="37" t="s">
        <v>156</v>
      </c>
      <c r="C61" s="101">
        <v>2.4</v>
      </c>
      <c r="D61" s="101">
        <v>1.9</v>
      </c>
      <c r="E61" s="101">
        <v>1.9</v>
      </c>
      <c r="F61" s="81">
        <v>1</v>
      </c>
    </row>
    <row r="62" ht="25.7" customHeight="1" spans="1:6">
      <c r="A62" s="37" t="s">
        <v>157</v>
      </c>
      <c r="B62" s="37" t="s">
        <v>158</v>
      </c>
      <c r="C62" s="101">
        <v>2.4</v>
      </c>
      <c r="D62" s="101">
        <v>1.9</v>
      </c>
      <c r="E62" s="101">
        <v>1.9</v>
      </c>
      <c r="F62" s="81">
        <v>1</v>
      </c>
    </row>
    <row r="63" ht="25.7" customHeight="1" spans="1:6">
      <c r="A63" s="37" t="s">
        <v>159</v>
      </c>
      <c r="B63" s="37" t="s">
        <v>160</v>
      </c>
      <c r="C63" s="101">
        <v>1318.989946</v>
      </c>
      <c r="D63" s="101">
        <v>754.92</v>
      </c>
      <c r="E63" s="101">
        <v>754.92</v>
      </c>
      <c r="F63" s="81">
        <v>1</v>
      </c>
    </row>
    <row r="64" ht="25.7" customHeight="1" spans="1:6">
      <c r="A64" s="37" t="s">
        <v>161</v>
      </c>
      <c r="B64" s="37" t="s">
        <v>162</v>
      </c>
      <c r="C64" s="101">
        <v>23</v>
      </c>
      <c r="D64" s="101">
        <v>22.91</v>
      </c>
      <c r="E64" s="101">
        <v>22.91</v>
      </c>
      <c r="F64" s="81">
        <v>1</v>
      </c>
    </row>
    <row r="65" ht="25.7" customHeight="1" spans="1:6">
      <c r="A65" s="37" t="s">
        <v>163</v>
      </c>
      <c r="B65" s="37" t="s">
        <v>164</v>
      </c>
      <c r="C65" s="101">
        <v>1295.989946</v>
      </c>
      <c r="D65" s="101">
        <v>732.01</v>
      </c>
      <c r="E65" s="101">
        <v>732.01</v>
      </c>
      <c r="F65" s="81">
        <v>1</v>
      </c>
    </row>
    <row r="66" ht="25.7" customHeight="1" spans="1:6">
      <c r="A66" s="37" t="s">
        <v>165</v>
      </c>
      <c r="B66" s="37" t="s">
        <v>166</v>
      </c>
      <c r="C66" s="101"/>
      <c r="D66" s="101"/>
      <c r="E66" s="101"/>
      <c r="F66" s="81"/>
    </row>
    <row r="67" ht="25.7" customHeight="1" spans="1:6">
      <c r="A67" s="37" t="s">
        <v>167</v>
      </c>
      <c r="B67" s="37" t="s">
        <v>168</v>
      </c>
      <c r="C67" s="101">
        <v>649.444936</v>
      </c>
      <c r="D67" s="101">
        <v>441.516945</v>
      </c>
      <c r="E67" s="101">
        <v>441.516945</v>
      </c>
      <c r="F67" s="81">
        <v>1</v>
      </c>
    </row>
    <row r="68" ht="25.7" customHeight="1" spans="1:6">
      <c r="A68" s="37" t="s">
        <v>169</v>
      </c>
      <c r="B68" s="37" t="s">
        <v>170</v>
      </c>
      <c r="C68" s="101">
        <v>7.27592</v>
      </c>
      <c r="D68" s="101">
        <v>4.84522</v>
      </c>
      <c r="E68" s="101">
        <v>4.84522</v>
      </c>
      <c r="F68" s="81">
        <v>1</v>
      </c>
    </row>
    <row r="69" ht="25.7" customHeight="1" spans="1:6">
      <c r="A69" s="37" t="s">
        <v>171</v>
      </c>
      <c r="B69" s="37" t="s">
        <v>172</v>
      </c>
      <c r="C69" s="101">
        <v>53.37348</v>
      </c>
      <c r="D69" s="101">
        <v>31.099863</v>
      </c>
      <c r="E69" s="101">
        <v>31.099863</v>
      </c>
      <c r="F69" s="81">
        <v>1</v>
      </c>
    </row>
    <row r="70" ht="25.7" customHeight="1" spans="1:6">
      <c r="A70" s="37" t="s">
        <v>173</v>
      </c>
      <c r="B70" s="37" t="s">
        <v>174</v>
      </c>
      <c r="C70" s="101">
        <v>387.71</v>
      </c>
      <c r="D70" s="101">
        <v>250.787326</v>
      </c>
      <c r="E70" s="101">
        <v>250.787326</v>
      </c>
      <c r="F70" s="81">
        <v>1</v>
      </c>
    </row>
    <row r="71" ht="25.7" customHeight="1" spans="1:6">
      <c r="A71" s="37" t="s">
        <v>175</v>
      </c>
      <c r="B71" s="37" t="s">
        <v>176</v>
      </c>
      <c r="C71" s="101">
        <v>201.085536</v>
      </c>
      <c r="D71" s="101">
        <v>154.784536</v>
      </c>
      <c r="E71" s="101">
        <v>154.784536</v>
      </c>
      <c r="F71" s="81">
        <v>1</v>
      </c>
    </row>
    <row r="72" ht="25.7" customHeight="1" spans="1:6">
      <c r="A72" s="37" t="s">
        <v>177</v>
      </c>
      <c r="B72" s="37" t="s">
        <v>178</v>
      </c>
      <c r="C72" s="101">
        <v>10.5</v>
      </c>
      <c r="D72" s="101">
        <v>8.4756</v>
      </c>
      <c r="E72" s="101">
        <v>8.4756</v>
      </c>
      <c r="F72" s="81">
        <v>1</v>
      </c>
    </row>
    <row r="73" ht="25.7" customHeight="1" spans="1:6">
      <c r="A73" s="37" t="s">
        <v>179</v>
      </c>
      <c r="B73" s="37" t="s">
        <v>122</v>
      </c>
      <c r="C73" s="101">
        <v>0.3</v>
      </c>
      <c r="D73" s="101"/>
      <c r="E73" s="101"/>
      <c r="F73" s="81"/>
    </row>
    <row r="74" ht="25.7" customHeight="1" spans="1:6">
      <c r="A74" s="37" t="s">
        <v>180</v>
      </c>
      <c r="B74" s="37" t="s">
        <v>181</v>
      </c>
      <c r="C74" s="101">
        <v>10.2</v>
      </c>
      <c r="D74" s="101">
        <v>8.4756</v>
      </c>
      <c r="E74" s="101">
        <v>8.4756</v>
      </c>
      <c r="F74" s="81">
        <v>1</v>
      </c>
    </row>
    <row r="75" ht="25.7" customHeight="1" spans="1:6">
      <c r="A75" s="37" t="s">
        <v>182</v>
      </c>
      <c r="B75" s="37" t="s">
        <v>183</v>
      </c>
      <c r="C75" s="101">
        <v>36</v>
      </c>
      <c r="D75" s="101">
        <v>35.29</v>
      </c>
      <c r="E75" s="101">
        <v>35.29</v>
      </c>
      <c r="F75" s="81">
        <v>1</v>
      </c>
    </row>
    <row r="76" ht="25.7" customHeight="1" spans="1:6">
      <c r="A76" s="37" t="s">
        <v>184</v>
      </c>
      <c r="B76" s="37" t="s">
        <v>185</v>
      </c>
      <c r="C76" s="101">
        <v>36</v>
      </c>
      <c r="D76" s="101">
        <v>35.29</v>
      </c>
      <c r="E76" s="101">
        <v>35.29</v>
      </c>
      <c r="F76" s="81">
        <v>1</v>
      </c>
    </row>
    <row r="77" ht="25.7" customHeight="1" spans="1:6">
      <c r="A77" s="37" t="s">
        <v>186</v>
      </c>
      <c r="B77" s="37" t="s">
        <v>187</v>
      </c>
      <c r="C77" s="101">
        <v>189.983985</v>
      </c>
      <c r="D77" s="101">
        <v>117.996225</v>
      </c>
      <c r="E77" s="101">
        <v>117.996225</v>
      </c>
      <c r="F77" s="81">
        <v>1</v>
      </c>
    </row>
    <row r="78" ht="25.7" customHeight="1" spans="1:6">
      <c r="A78" s="37" t="s">
        <v>188</v>
      </c>
      <c r="B78" s="37" t="s">
        <v>189</v>
      </c>
      <c r="C78" s="101">
        <v>150.883985</v>
      </c>
      <c r="D78" s="101">
        <v>80.499225</v>
      </c>
      <c r="E78" s="101">
        <v>80.499225</v>
      </c>
      <c r="F78" s="81">
        <v>1</v>
      </c>
    </row>
    <row r="79" ht="25.7" customHeight="1" spans="1:6">
      <c r="A79" s="37" t="s">
        <v>190</v>
      </c>
      <c r="B79" s="37" t="s">
        <v>191</v>
      </c>
      <c r="C79" s="101">
        <v>39.1</v>
      </c>
      <c r="D79" s="101">
        <v>37.497</v>
      </c>
      <c r="E79" s="101">
        <v>37.497</v>
      </c>
      <c r="F79" s="81">
        <v>1</v>
      </c>
    </row>
    <row r="80" ht="25.7" customHeight="1" spans="1:6">
      <c r="A80" s="37" t="s">
        <v>192</v>
      </c>
      <c r="B80" s="37" t="s">
        <v>193</v>
      </c>
      <c r="C80" s="101">
        <v>132.9247</v>
      </c>
      <c r="D80" s="101">
        <v>117.27018</v>
      </c>
      <c r="E80" s="101">
        <v>117.27018</v>
      </c>
      <c r="F80" s="81">
        <v>1</v>
      </c>
    </row>
    <row r="81" ht="25.7" customHeight="1" spans="1:6">
      <c r="A81" s="37" t="s">
        <v>194</v>
      </c>
      <c r="B81" s="37" t="s">
        <v>195</v>
      </c>
      <c r="C81" s="101">
        <v>115</v>
      </c>
      <c r="D81" s="101">
        <v>100.90678</v>
      </c>
      <c r="E81" s="101">
        <v>100.90678</v>
      </c>
      <c r="F81" s="81">
        <v>1</v>
      </c>
    </row>
    <row r="82" ht="25.7" customHeight="1" spans="1:6">
      <c r="A82" s="37" t="s">
        <v>196</v>
      </c>
      <c r="B82" s="37" t="s">
        <v>197</v>
      </c>
      <c r="C82" s="101">
        <v>17.9247</v>
      </c>
      <c r="D82" s="101">
        <v>16.3634</v>
      </c>
      <c r="E82" s="101">
        <v>16.3634</v>
      </c>
      <c r="F82" s="81">
        <v>1</v>
      </c>
    </row>
    <row r="83" ht="25.7" customHeight="1" spans="1:6">
      <c r="A83" s="37" t="s">
        <v>198</v>
      </c>
      <c r="B83" s="37" t="s">
        <v>199</v>
      </c>
      <c r="C83" s="101">
        <v>1994.289156</v>
      </c>
      <c r="D83" s="101">
        <v>1466.807093</v>
      </c>
      <c r="E83" s="101">
        <v>1466.807093</v>
      </c>
      <c r="F83" s="81">
        <v>1</v>
      </c>
    </row>
    <row r="84" ht="25.7" customHeight="1" spans="1:6">
      <c r="A84" s="37" t="s">
        <v>200</v>
      </c>
      <c r="B84" s="37" t="s">
        <v>201</v>
      </c>
      <c r="C84" s="101">
        <v>48.4</v>
      </c>
      <c r="D84" s="101">
        <v>31.729355</v>
      </c>
      <c r="E84" s="101">
        <v>31.729355</v>
      </c>
      <c r="F84" s="81">
        <v>1</v>
      </c>
    </row>
    <row r="85" ht="25.7" customHeight="1" spans="1:6">
      <c r="A85" s="37" t="s">
        <v>202</v>
      </c>
      <c r="B85" s="37" t="s">
        <v>203</v>
      </c>
      <c r="C85" s="101">
        <v>48.4</v>
      </c>
      <c r="D85" s="101">
        <v>31.729355</v>
      </c>
      <c r="E85" s="101">
        <v>31.729355</v>
      </c>
      <c r="F85" s="81">
        <v>1</v>
      </c>
    </row>
    <row r="86" ht="25.7" customHeight="1" spans="1:6">
      <c r="A86" s="37" t="s">
        <v>204</v>
      </c>
      <c r="B86" s="37" t="s">
        <v>205</v>
      </c>
      <c r="C86" s="101">
        <v>25</v>
      </c>
      <c r="D86" s="101">
        <v>15.152738</v>
      </c>
      <c r="E86" s="101">
        <v>15.152738</v>
      </c>
      <c r="F86" s="81">
        <v>1</v>
      </c>
    </row>
    <row r="87" ht="25.7" customHeight="1" spans="1:6">
      <c r="A87" s="37" t="s">
        <v>206</v>
      </c>
      <c r="B87" s="37" t="s">
        <v>207</v>
      </c>
      <c r="C87" s="101">
        <v>25</v>
      </c>
      <c r="D87" s="101">
        <v>15.152738</v>
      </c>
      <c r="E87" s="101">
        <v>15.152738</v>
      </c>
      <c r="F87" s="81">
        <v>1</v>
      </c>
    </row>
    <row r="88" ht="25.7" customHeight="1" spans="1:6">
      <c r="A88" s="37" t="s">
        <v>208</v>
      </c>
      <c r="B88" s="37" t="s">
        <v>209</v>
      </c>
      <c r="C88" s="101">
        <v>22</v>
      </c>
      <c r="D88" s="101">
        <v>10.573412</v>
      </c>
      <c r="E88" s="101">
        <v>10.573412</v>
      </c>
      <c r="F88" s="81">
        <v>1</v>
      </c>
    </row>
    <row r="89" ht="25.7" customHeight="1" spans="1:6">
      <c r="A89" s="37" t="s">
        <v>210</v>
      </c>
      <c r="B89" s="37" t="s">
        <v>211</v>
      </c>
      <c r="C89" s="101">
        <v>22</v>
      </c>
      <c r="D89" s="101">
        <v>10.573412</v>
      </c>
      <c r="E89" s="101">
        <v>10.573412</v>
      </c>
      <c r="F89" s="81">
        <v>1</v>
      </c>
    </row>
    <row r="90" ht="25.7" customHeight="1" spans="1:6">
      <c r="A90" s="37" t="s">
        <v>212</v>
      </c>
      <c r="B90" s="37" t="s">
        <v>213</v>
      </c>
      <c r="C90" s="101">
        <v>274.66</v>
      </c>
      <c r="D90" s="101">
        <v>201.885311</v>
      </c>
      <c r="E90" s="101">
        <v>201.885311</v>
      </c>
      <c r="F90" s="81">
        <v>1</v>
      </c>
    </row>
    <row r="91" ht="25.7" customHeight="1" spans="1:6">
      <c r="A91" s="37" t="s">
        <v>214</v>
      </c>
      <c r="B91" s="37" t="s">
        <v>215</v>
      </c>
      <c r="C91" s="101">
        <v>90.5</v>
      </c>
      <c r="D91" s="101">
        <v>62.678766</v>
      </c>
      <c r="E91" s="101">
        <v>62.678766</v>
      </c>
      <c r="F91" s="81">
        <v>1</v>
      </c>
    </row>
    <row r="92" ht="25.7" customHeight="1" spans="1:6">
      <c r="A92" s="37" t="s">
        <v>216</v>
      </c>
      <c r="B92" s="37" t="s">
        <v>217</v>
      </c>
      <c r="C92" s="101">
        <v>184.16</v>
      </c>
      <c r="D92" s="101">
        <v>139.206545</v>
      </c>
      <c r="E92" s="101">
        <v>139.206545</v>
      </c>
      <c r="F92" s="81">
        <v>1</v>
      </c>
    </row>
    <row r="93" ht="25.7" customHeight="1" spans="1:6">
      <c r="A93" s="37" t="s">
        <v>218</v>
      </c>
      <c r="B93" s="37" t="s">
        <v>219</v>
      </c>
      <c r="C93" s="101">
        <v>1624.229156</v>
      </c>
      <c r="D93" s="101">
        <v>1207.466277</v>
      </c>
      <c r="E93" s="101">
        <v>1207.466277</v>
      </c>
      <c r="F93" s="81">
        <v>1</v>
      </c>
    </row>
    <row r="94" ht="25.7" customHeight="1" spans="1:6">
      <c r="A94" s="37" t="s">
        <v>220</v>
      </c>
      <c r="B94" s="37" t="s">
        <v>221</v>
      </c>
      <c r="C94" s="101">
        <v>1624.229156</v>
      </c>
      <c r="D94" s="101">
        <v>1202.496477</v>
      </c>
      <c r="E94" s="101">
        <v>1202.496477</v>
      </c>
      <c r="F94" s="81">
        <v>1</v>
      </c>
    </row>
    <row r="95" ht="25.7" customHeight="1" spans="1:6">
      <c r="A95" s="37" t="s">
        <v>222</v>
      </c>
      <c r="B95" s="37" t="s">
        <v>223</v>
      </c>
      <c r="C95" s="101"/>
      <c r="D95" s="101">
        <v>4.9698</v>
      </c>
      <c r="E95" s="101">
        <v>4.9698</v>
      </c>
      <c r="F95" s="81">
        <v>1</v>
      </c>
    </row>
    <row r="96" ht="25.7" customHeight="1" spans="1:6">
      <c r="A96" s="37" t="s">
        <v>224</v>
      </c>
      <c r="B96" s="37" t="s">
        <v>225</v>
      </c>
      <c r="C96" s="101">
        <v>1908.32604</v>
      </c>
      <c r="D96" s="101">
        <v>988.111989</v>
      </c>
      <c r="E96" s="101">
        <v>988.111989</v>
      </c>
      <c r="F96" s="81">
        <v>1</v>
      </c>
    </row>
    <row r="97" ht="25.7" customHeight="1" spans="1:6">
      <c r="A97" s="37" t="s">
        <v>226</v>
      </c>
      <c r="B97" s="37" t="s">
        <v>227</v>
      </c>
      <c r="C97" s="101">
        <v>393.52</v>
      </c>
      <c r="D97" s="101">
        <v>205.46252</v>
      </c>
      <c r="E97" s="101">
        <v>205.46252</v>
      </c>
      <c r="F97" s="81">
        <v>1</v>
      </c>
    </row>
    <row r="98" ht="25.7" customHeight="1" spans="1:6">
      <c r="A98" s="37" t="s">
        <v>228</v>
      </c>
      <c r="B98" s="37" t="s">
        <v>229</v>
      </c>
      <c r="C98" s="101">
        <v>393.52</v>
      </c>
      <c r="D98" s="101">
        <v>205.46252</v>
      </c>
      <c r="E98" s="101">
        <v>205.46252</v>
      </c>
      <c r="F98" s="81">
        <v>1</v>
      </c>
    </row>
    <row r="99" ht="25.7" customHeight="1" spans="1:6">
      <c r="A99" s="37" t="s">
        <v>230</v>
      </c>
      <c r="B99" s="37" t="s">
        <v>231</v>
      </c>
      <c r="C99" s="101">
        <v>24</v>
      </c>
      <c r="D99" s="101"/>
      <c r="E99" s="101"/>
      <c r="F99" s="81"/>
    </row>
    <row r="100" ht="25.7" customHeight="1" spans="1:6">
      <c r="A100" s="37" t="s">
        <v>232</v>
      </c>
      <c r="B100" s="37" t="s">
        <v>233</v>
      </c>
      <c r="C100" s="101">
        <v>24</v>
      </c>
      <c r="D100" s="101"/>
      <c r="E100" s="101"/>
      <c r="F100" s="81"/>
    </row>
    <row r="101" ht="25.7" customHeight="1" spans="1:6">
      <c r="A101" s="37" t="s">
        <v>234</v>
      </c>
      <c r="B101" s="37" t="s">
        <v>235</v>
      </c>
      <c r="C101" s="101">
        <v>1290.6706</v>
      </c>
      <c r="D101" s="101">
        <v>580.439759</v>
      </c>
      <c r="E101" s="101">
        <v>580.439759</v>
      </c>
      <c r="F101" s="81">
        <v>1</v>
      </c>
    </row>
    <row r="102" ht="25.7" customHeight="1" spans="1:6">
      <c r="A102" s="37" t="s">
        <v>236</v>
      </c>
      <c r="B102" s="37" t="s">
        <v>237</v>
      </c>
      <c r="C102" s="101">
        <v>1290.6706</v>
      </c>
      <c r="D102" s="101">
        <v>580.439759</v>
      </c>
      <c r="E102" s="101">
        <v>580.439759</v>
      </c>
      <c r="F102" s="81">
        <v>1</v>
      </c>
    </row>
    <row r="103" ht="25.7" customHeight="1" spans="1:6">
      <c r="A103" s="37" t="s">
        <v>238</v>
      </c>
      <c r="B103" s="37" t="s">
        <v>239</v>
      </c>
      <c r="C103" s="101">
        <v>200.13544</v>
      </c>
      <c r="D103" s="101">
        <v>202.20971</v>
      </c>
      <c r="E103" s="101">
        <v>202.20971</v>
      </c>
      <c r="F103" s="81">
        <v>1</v>
      </c>
    </row>
    <row r="104" ht="25.7" customHeight="1" spans="1:6">
      <c r="A104" s="37" t="s">
        <v>240</v>
      </c>
      <c r="B104" s="37" t="s">
        <v>241</v>
      </c>
      <c r="C104" s="101">
        <v>200.13544</v>
      </c>
      <c r="D104" s="101">
        <v>202.20971</v>
      </c>
      <c r="E104" s="101">
        <v>202.20971</v>
      </c>
      <c r="F104" s="81">
        <v>1</v>
      </c>
    </row>
    <row r="105" ht="25.7" customHeight="1" spans="1:6">
      <c r="A105" s="37" t="s">
        <v>242</v>
      </c>
      <c r="B105" s="37" t="s">
        <v>243</v>
      </c>
      <c r="C105" s="101">
        <v>1179.83</v>
      </c>
      <c r="D105" s="101">
        <v>1440.3427</v>
      </c>
      <c r="E105" s="101">
        <v>1440.3427</v>
      </c>
      <c r="F105" s="81">
        <v>1</v>
      </c>
    </row>
    <row r="106" ht="25.7" customHeight="1" spans="1:6">
      <c r="A106" s="37" t="s">
        <v>244</v>
      </c>
      <c r="B106" s="37" t="s">
        <v>245</v>
      </c>
      <c r="C106" s="101">
        <v>914.27</v>
      </c>
      <c r="D106" s="101">
        <v>918.335643</v>
      </c>
      <c r="E106" s="101">
        <v>918.335643</v>
      </c>
      <c r="F106" s="81">
        <v>1</v>
      </c>
    </row>
    <row r="107" ht="25.7" customHeight="1" spans="1:6">
      <c r="A107" s="37" t="s">
        <v>246</v>
      </c>
      <c r="B107" s="37" t="s">
        <v>54</v>
      </c>
      <c r="C107" s="101">
        <v>298.88</v>
      </c>
      <c r="D107" s="101">
        <v>166.457194</v>
      </c>
      <c r="E107" s="101">
        <v>166.457194</v>
      </c>
      <c r="F107" s="81">
        <v>1</v>
      </c>
    </row>
    <row r="108" ht="25.7" customHeight="1" spans="1:6">
      <c r="A108" s="37" t="s">
        <v>247</v>
      </c>
      <c r="B108" s="37" t="s">
        <v>248</v>
      </c>
      <c r="C108" s="101">
        <v>17.11</v>
      </c>
      <c r="D108" s="101">
        <v>14.958319</v>
      </c>
      <c r="E108" s="101">
        <v>14.958319</v>
      </c>
      <c r="F108" s="81">
        <v>1</v>
      </c>
    </row>
    <row r="109" ht="25.7" customHeight="1" spans="1:6">
      <c r="A109" s="37" t="s">
        <v>249</v>
      </c>
      <c r="B109" s="37" t="s">
        <v>250</v>
      </c>
      <c r="C109" s="101">
        <v>598.28</v>
      </c>
      <c r="D109" s="101">
        <v>736.92013</v>
      </c>
      <c r="E109" s="101">
        <v>736.92013</v>
      </c>
      <c r="F109" s="81">
        <v>1</v>
      </c>
    </row>
    <row r="110" ht="25.7" customHeight="1" spans="1:6">
      <c r="A110" s="37" t="s">
        <v>251</v>
      </c>
      <c r="B110" s="37" t="s">
        <v>252</v>
      </c>
      <c r="C110" s="101">
        <v>169.56</v>
      </c>
      <c r="D110" s="101">
        <v>248.069407</v>
      </c>
      <c r="E110" s="101">
        <v>248.069407</v>
      </c>
      <c r="F110" s="81">
        <v>1</v>
      </c>
    </row>
    <row r="111" ht="25.7" customHeight="1" spans="1:6">
      <c r="A111" s="37" t="s">
        <v>253</v>
      </c>
      <c r="B111" s="37" t="s">
        <v>254</v>
      </c>
      <c r="C111" s="101">
        <v>169.56</v>
      </c>
      <c r="D111" s="101">
        <v>248.069407</v>
      </c>
      <c r="E111" s="101">
        <v>248.069407</v>
      </c>
      <c r="F111" s="81">
        <v>1</v>
      </c>
    </row>
    <row r="112" ht="25.7" customHeight="1" spans="1:6">
      <c r="A112" s="37" t="s">
        <v>255</v>
      </c>
      <c r="B112" s="37" t="s">
        <v>256</v>
      </c>
      <c r="C112" s="101">
        <v>96</v>
      </c>
      <c r="D112" s="101">
        <v>273.93765</v>
      </c>
      <c r="E112" s="101">
        <v>273.93765</v>
      </c>
      <c r="F112" s="81">
        <v>1</v>
      </c>
    </row>
    <row r="113" ht="25.7" customHeight="1" spans="1:6">
      <c r="A113" s="37" t="s">
        <v>257</v>
      </c>
      <c r="B113" s="37" t="s">
        <v>256</v>
      </c>
      <c r="C113" s="101">
        <v>96</v>
      </c>
      <c r="D113" s="101">
        <v>273.93765</v>
      </c>
      <c r="E113" s="101">
        <v>273.93765</v>
      </c>
      <c r="F113" s="81">
        <v>1</v>
      </c>
    </row>
    <row r="114" ht="25.7" customHeight="1" spans="1:6">
      <c r="A114" s="37" t="s">
        <v>258</v>
      </c>
      <c r="B114" s="37" t="s">
        <v>259</v>
      </c>
      <c r="C114" s="101">
        <v>14199.951983</v>
      </c>
      <c r="D114" s="101">
        <v>20699.37</v>
      </c>
      <c r="E114" s="101">
        <v>20699.37</v>
      </c>
      <c r="F114" s="81">
        <v>1</v>
      </c>
    </row>
    <row r="115" ht="25.7" customHeight="1" spans="1:6">
      <c r="A115" s="37" t="s">
        <v>260</v>
      </c>
      <c r="B115" s="37" t="s">
        <v>261</v>
      </c>
      <c r="C115" s="101">
        <v>4324.758339</v>
      </c>
      <c r="D115" s="101">
        <v>3644.41</v>
      </c>
      <c r="E115" s="101">
        <v>3644.41</v>
      </c>
      <c r="F115" s="81">
        <v>1</v>
      </c>
    </row>
    <row r="116" ht="25.7" customHeight="1" spans="1:6">
      <c r="A116" s="37" t="s">
        <v>262</v>
      </c>
      <c r="B116" s="37" t="s">
        <v>82</v>
      </c>
      <c r="C116" s="101">
        <v>323.108</v>
      </c>
      <c r="D116" s="101">
        <v>260.022689</v>
      </c>
      <c r="E116" s="101">
        <v>260.022689</v>
      </c>
      <c r="F116" s="81">
        <v>1</v>
      </c>
    </row>
    <row r="117" ht="25.7" customHeight="1" spans="1:6">
      <c r="A117" s="37" t="s">
        <v>263</v>
      </c>
      <c r="B117" s="37" t="s">
        <v>264</v>
      </c>
      <c r="C117" s="101">
        <v>3.35</v>
      </c>
      <c r="D117" s="101">
        <v>3.34465</v>
      </c>
      <c r="E117" s="101">
        <v>3.34465</v>
      </c>
      <c r="F117" s="81">
        <v>1</v>
      </c>
    </row>
    <row r="118" ht="25.7" customHeight="1" spans="1:6">
      <c r="A118" s="37" t="s">
        <v>265</v>
      </c>
      <c r="B118" s="37" t="s">
        <v>266</v>
      </c>
      <c r="C118" s="101">
        <v>2936.792539</v>
      </c>
      <c r="D118" s="101">
        <v>2804.265663</v>
      </c>
      <c r="E118" s="101">
        <v>2804.265663</v>
      </c>
      <c r="F118" s="81">
        <v>1</v>
      </c>
    </row>
    <row r="119" ht="25.7" customHeight="1" spans="1:6">
      <c r="A119" s="37" t="s">
        <v>267</v>
      </c>
      <c r="B119" s="37" t="s">
        <v>268</v>
      </c>
      <c r="C119" s="101">
        <v>96.955</v>
      </c>
      <c r="D119" s="101">
        <v>71.46</v>
      </c>
      <c r="E119" s="101">
        <v>71.46</v>
      </c>
      <c r="F119" s="81">
        <v>1</v>
      </c>
    </row>
    <row r="120" ht="25.7" customHeight="1" spans="1:6">
      <c r="A120" s="37" t="s">
        <v>269</v>
      </c>
      <c r="B120" s="37" t="s">
        <v>270</v>
      </c>
      <c r="C120" s="101">
        <v>181.93</v>
      </c>
      <c r="D120" s="101">
        <v>181.93</v>
      </c>
      <c r="E120" s="101">
        <v>181.93</v>
      </c>
      <c r="F120" s="81">
        <v>1</v>
      </c>
    </row>
    <row r="121" ht="25.7" customHeight="1" spans="1:6">
      <c r="A121" s="37" t="s">
        <v>271</v>
      </c>
      <c r="B121" s="37" t="s">
        <v>272</v>
      </c>
      <c r="C121" s="101">
        <v>62.79</v>
      </c>
      <c r="D121" s="101">
        <v>62.79</v>
      </c>
      <c r="E121" s="101">
        <v>62.79</v>
      </c>
      <c r="F121" s="81">
        <v>1</v>
      </c>
    </row>
    <row r="122" ht="25.7" customHeight="1" spans="1:6">
      <c r="A122" s="37" t="s">
        <v>273</v>
      </c>
      <c r="B122" s="37" t="s">
        <v>274</v>
      </c>
      <c r="C122" s="101">
        <v>719.8328</v>
      </c>
      <c r="D122" s="101">
        <v>260.6</v>
      </c>
      <c r="E122" s="101">
        <v>260.6</v>
      </c>
      <c r="F122" s="81">
        <v>1</v>
      </c>
    </row>
    <row r="123" ht="25.7" customHeight="1" spans="1:6">
      <c r="A123" s="37" t="s">
        <v>275</v>
      </c>
      <c r="B123" s="37" t="s">
        <v>276</v>
      </c>
      <c r="C123" s="101">
        <v>5097.93269</v>
      </c>
      <c r="D123" s="101">
        <v>1995.02778</v>
      </c>
      <c r="E123" s="101">
        <v>1995.02778</v>
      </c>
      <c r="F123" s="81">
        <v>1</v>
      </c>
    </row>
    <row r="124" ht="25.7" customHeight="1" spans="1:6">
      <c r="A124" s="37" t="s">
        <v>277</v>
      </c>
      <c r="B124" s="37" t="s">
        <v>278</v>
      </c>
      <c r="C124" s="101">
        <v>585.2841</v>
      </c>
      <c r="D124" s="101">
        <v>475.2935</v>
      </c>
      <c r="E124" s="101">
        <v>475.2935</v>
      </c>
      <c r="F124" s="81">
        <v>1</v>
      </c>
    </row>
    <row r="125" ht="25.7" customHeight="1" spans="1:6">
      <c r="A125" s="37" t="s">
        <v>279</v>
      </c>
      <c r="B125" s="37" t="s">
        <v>280</v>
      </c>
      <c r="C125" s="101">
        <v>2155.32</v>
      </c>
      <c r="D125" s="101">
        <v>1337.69233</v>
      </c>
      <c r="E125" s="101">
        <v>1337.69233</v>
      </c>
      <c r="F125" s="81">
        <v>1</v>
      </c>
    </row>
    <row r="126" ht="25.7" customHeight="1" spans="1:6">
      <c r="A126" s="37" t="s">
        <v>281</v>
      </c>
      <c r="B126" s="37" t="s">
        <v>282</v>
      </c>
      <c r="C126" s="101">
        <v>2293.78859</v>
      </c>
      <c r="D126" s="101">
        <v>142.04195</v>
      </c>
      <c r="E126" s="101">
        <v>142.04195</v>
      </c>
      <c r="F126" s="81">
        <v>1</v>
      </c>
    </row>
    <row r="127" ht="25.7" customHeight="1" spans="1:6">
      <c r="A127" s="37" t="s">
        <v>283</v>
      </c>
      <c r="B127" s="37" t="s">
        <v>284</v>
      </c>
      <c r="C127" s="101">
        <v>63.54</v>
      </c>
      <c r="D127" s="101">
        <v>40</v>
      </c>
      <c r="E127" s="101">
        <v>40</v>
      </c>
      <c r="F127" s="81">
        <v>1</v>
      </c>
    </row>
    <row r="128" ht="25.7" customHeight="1" spans="1:6">
      <c r="A128" s="37" t="s">
        <v>285</v>
      </c>
      <c r="B128" s="37" t="s">
        <v>286</v>
      </c>
      <c r="C128" s="101">
        <v>2174.033583</v>
      </c>
      <c r="D128" s="101">
        <v>2373.42882</v>
      </c>
      <c r="E128" s="101">
        <v>2373.42882</v>
      </c>
      <c r="F128" s="81">
        <v>1</v>
      </c>
    </row>
    <row r="129" ht="25.7" customHeight="1" spans="1:6">
      <c r="A129" s="37" t="s">
        <v>287</v>
      </c>
      <c r="B129" s="37" t="s">
        <v>288</v>
      </c>
      <c r="C129" s="101">
        <v>236.68</v>
      </c>
      <c r="D129" s="101">
        <v>185.360556</v>
      </c>
      <c r="E129" s="101">
        <v>185.360556</v>
      </c>
      <c r="F129" s="81">
        <v>1</v>
      </c>
    </row>
    <row r="130" ht="25.7" customHeight="1" spans="1:6">
      <c r="A130" s="37" t="s">
        <v>289</v>
      </c>
      <c r="B130" s="37" t="s">
        <v>290</v>
      </c>
      <c r="C130" s="101">
        <v>1680.258483</v>
      </c>
      <c r="D130" s="101">
        <v>968.4915</v>
      </c>
      <c r="E130" s="101">
        <v>968.4915</v>
      </c>
      <c r="F130" s="81">
        <v>1</v>
      </c>
    </row>
    <row r="131" ht="25.7" customHeight="1" spans="1:6">
      <c r="A131" s="37" t="s">
        <v>291</v>
      </c>
      <c r="B131" s="37" t="s">
        <v>292</v>
      </c>
      <c r="C131" s="101">
        <v>8.16</v>
      </c>
      <c r="D131" s="101">
        <v>8.16</v>
      </c>
      <c r="E131" s="101">
        <v>8.16</v>
      </c>
      <c r="F131" s="81">
        <v>1</v>
      </c>
    </row>
    <row r="132" ht="25.7" customHeight="1" spans="1:6">
      <c r="A132" s="37" t="s">
        <v>293</v>
      </c>
      <c r="B132" s="37" t="s">
        <v>294</v>
      </c>
      <c r="C132" s="101">
        <v>248.9351</v>
      </c>
      <c r="D132" s="101">
        <v>1211.416764</v>
      </c>
      <c r="E132" s="101">
        <v>1211.416764</v>
      </c>
      <c r="F132" s="81">
        <v>1</v>
      </c>
    </row>
    <row r="133" ht="25.7" customHeight="1" spans="1:6">
      <c r="A133" s="37" t="s">
        <v>295</v>
      </c>
      <c r="B133" s="37" t="s">
        <v>296</v>
      </c>
      <c r="C133" s="101">
        <v>2581.901</v>
      </c>
      <c r="D133" s="101">
        <v>12686.5</v>
      </c>
      <c r="E133" s="101">
        <v>12686.5</v>
      </c>
      <c r="F133" s="81">
        <v>1</v>
      </c>
    </row>
    <row r="134" ht="25.7" customHeight="1" spans="1:6">
      <c r="A134" s="37" t="s">
        <v>297</v>
      </c>
      <c r="B134" s="37" t="s">
        <v>298</v>
      </c>
      <c r="C134" s="101">
        <v>219.901</v>
      </c>
      <c r="D134" s="101">
        <v>324.5</v>
      </c>
      <c r="E134" s="101">
        <v>324.5</v>
      </c>
      <c r="F134" s="81">
        <v>1</v>
      </c>
    </row>
    <row r="135" ht="25.7" customHeight="1" spans="1:6">
      <c r="A135" s="37" t="s">
        <v>299</v>
      </c>
      <c r="B135" s="37" t="s">
        <v>300</v>
      </c>
      <c r="C135" s="101">
        <v>630</v>
      </c>
      <c r="D135" s="101">
        <v>630</v>
      </c>
      <c r="E135" s="101">
        <v>630</v>
      </c>
      <c r="F135" s="81">
        <v>1</v>
      </c>
    </row>
    <row r="136" ht="25.7" customHeight="1" spans="1:6">
      <c r="A136" s="37" t="s">
        <v>301</v>
      </c>
      <c r="B136" s="37" t="s">
        <v>302</v>
      </c>
      <c r="C136" s="101">
        <v>1732</v>
      </c>
      <c r="D136" s="101">
        <v>11732</v>
      </c>
      <c r="E136" s="101">
        <v>11732</v>
      </c>
      <c r="F136" s="81">
        <v>1</v>
      </c>
    </row>
    <row r="137" ht="25.7" customHeight="1" spans="1:6">
      <c r="A137" s="37" t="s">
        <v>303</v>
      </c>
      <c r="B137" s="37" t="s">
        <v>304</v>
      </c>
      <c r="C137" s="101"/>
      <c r="D137" s="101"/>
      <c r="E137" s="101"/>
      <c r="F137" s="81"/>
    </row>
    <row r="138" ht="25.7" customHeight="1" spans="1:6">
      <c r="A138" s="37" t="s">
        <v>305</v>
      </c>
      <c r="B138" s="37" t="s">
        <v>306</v>
      </c>
      <c r="C138" s="101">
        <v>21.326371</v>
      </c>
      <c r="D138" s="101"/>
      <c r="E138" s="101"/>
      <c r="F138" s="81"/>
    </row>
    <row r="139" ht="25.7" customHeight="1" spans="1:6">
      <c r="A139" s="37" t="s">
        <v>307</v>
      </c>
      <c r="B139" s="37" t="s">
        <v>306</v>
      </c>
      <c r="C139" s="101">
        <v>21.326371</v>
      </c>
      <c r="D139" s="101"/>
      <c r="E139" s="101"/>
      <c r="F139" s="81"/>
    </row>
    <row r="140" ht="25.7" customHeight="1" spans="1:6">
      <c r="A140" s="37" t="s">
        <v>308</v>
      </c>
      <c r="B140" s="37" t="s">
        <v>309</v>
      </c>
      <c r="C140" s="101"/>
      <c r="D140" s="101">
        <v>388.1777</v>
      </c>
      <c r="E140" s="101">
        <v>388.1777</v>
      </c>
      <c r="F140" s="81">
        <v>1</v>
      </c>
    </row>
    <row r="141" ht="25.7" customHeight="1" spans="1:6">
      <c r="A141" s="37" t="s">
        <v>310</v>
      </c>
      <c r="B141" s="37" t="s">
        <v>311</v>
      </c>
      <c r="C141" s="101"/>
      <c r="D141" s="101">
        <v>388.1777</v>
      </c>
      <c r="E141" s="101">
        <v>388.1777</v>
      </c>
      <c r="F141" s="81">
        <v>1</v>
      </c>
    </row>
    <row r="142" ht="25.7" customHeight="1" spans="1:6">
      <c r="A142" s="37" t="s">
        <v>312</v>
      </c>
      <c r="B142" s="37" t="s">
        <v>313</v>
      </c>
      <c r="C142" s="101"/>
      <c r="D142" s="101">
        <v>388.1777</v>
      </c>
      <c r="E142" s="101">
        <v>388.1777</v>
      </c>
      <c r="F142" s="81">
        <v>1</v>
      </c>
    </row>
    <row r="143" ht="25.7" customHeight="1" spans="1:6">
      <c r="A143" s="37" t="s">
        <v>314</v>
      </c>
      <c r="B143" s="37" t="s">
        <v>315</v>
      </c>
      <c r="C143" s="101">
        <v>13425.75</v>
      </c>
      <c r="D143" s="101">
        <v>10493.9</v>
      </c>
      <c r="E143" s="101">
        <v>10493.9</v>
      </c>
      <c r="F143" s="81">
        <v>1</v>
      </c>
    </row>
    <row r="144" ht="25.7" customHeight="1" spans="1:6">
      <c r="A144" s="37" t="s">
        <v>316</v>
      </c>
      <c r="B144" s="37" t="s">
        <v>317</v>
      </c>
      <c r="C144" s="101">
        <v>13425.75</v>
      </c>
      <c r="D144" s="101">
        <v>10493.9</v>
      </c>
      <c r="E144" s="101">
        <v>10493.9</v>
      </c>
      <c r="F144" s="81">
        <v>1</v>
      </c>
    </row>
    <row r="145" ht="25.7" customHeight="1" spans="1:6">
      <c r="A145" s="37" t="s">
        <v>318</v>
      </c>
      <c r="B145" s="37" t="s">
        <v>319</v>
      </c>
      <c r="C145" s="101">
        <v>13425.75</v>
      </c>
      <c r="D145" s="101">
        <v>10493.9</v>
      </c>
      <c r="E145" s="101">
        <v>10493.9</v>
      </c>
      <c r="F145" s="81">
        <v>1</v>
      </c>
    </row>
    <row r="146" ht="25.7" customHeight="1" spans="1:6">
      <c r="A146" s="37" t="s">
        <v>320</v>
      </c>
      <c r="B146" s="37" t="s">
        <v>321</v>
      </c>
      <c r="C146" s="101"/>
      <c r="D146" s="101">
        <v>7</v>
      </c>
      <c r="E146" s="101">
        <v>7</v>
      </c>
      <c r="F146" s="81">
        <v>1</v>
      </c>
    </row>
    <row r="147" ht="25.7" customHeight="1" spans="1:6">
      <c r="A147" s="37" t="s">
        <v>322</v>
      </c>
      <c r="B147" s="37" t="s">
        <v>323</v>
      </c>
      <c r="C147" s="101"/>
      <c r="D147" s="101">
        <v>7</v>
      </c>
      <c r="E147" s="101">
        <v>7</v>
      </c>
      <c r="F147" s="81">
        <v>1</v>
      </c>
    </row>
    <row r="148" ht="25.7" customHeight="1" spans="1:6">
      <c r="A148" s="37" t="s">
        <v>324</v>
      </c>
      <c r="B148" s="37" t="s">
        <v>323</v>
      </c>
      <c r="C148" s="101"/>
      <c r="D148" s="101">
        <v>7</v>
      </c>
      <c r="E148" s="101">
        <v>7</v>
      </c>
      <c r="F148" s="81">
        <v>1</v>
      </c>
    </row>
    <row r="149" ht="25.7" customHeight="1" spans="1:6">
      <c r="A149" s="37" t="s">
        <v>325</v>
      </c>
      <c r="B149" s="37" t="s">
        <v>326</v>
      </c>
      <c r="C149" s="101">
        <v>836.82</v>
      </c>
      <c r="D149" s="101">
        <v>795.8282</v>
      </c>
      <c r="E149" s="101">
        <v>795.8282</v>
      </c>
      <c r="F149" s="81">
        <v>1</v>
      </c>
    </row>
    <row r="150" ht="25.7" customHeight="1" spans="1:6">
      <c r="A150" s="37" t="s">
        <v>327</v>
      </c>
      <c r="B150" s="37" t="s">
        <v>328</v>
      </c>
      <c r="C150" s="101">
        <v>2.52</v>
      </c>
      <c r="D150" s="101">
        <v>2.5</v>
      </c>
      <c r="E150" s="101">
        <v>2.5</v>
      </c>
      <c r="F150" s="81">
        <v>1</v>
      </c>
    </row>
    <row r="151" ht="25.7" customHeight="1" spans="1:6">
      <c r="A151" s="37" t="s">
        <v>329</v>
      </c>
      <c r="B151" s="37" t="s">
        <v>330</v>
      </c>
      <c r="C151" s="101">
        <v>2.52</v>
      </c>
      <c r="D151" s="101">
        <v>2.5</v>
      </c>
      <c r="E151" s="101">
        <v>2.5</v>
      </c>
      <c r="F151" s="81">
        <v>1</v>
      </c>
    </row>
    <row r="152" ht="25.7" customHeight="1" spans="1:6">
      <c r="A152" s="37" t="s">
        <v>331</v>
      </c>
      <c r="B152" s="37" t="s">
        <v>332</v>
      </c>
      <c r="C152" s="101">
        <v>834.3</v>
      </c>
      <c r="D152" s="101">
        <v>793.3282</v>
      </c>
      <c r="E152" s="101">
        <v>793.3282</v>
      </c>
      <c r="F152" s="81">
        <v>1</v>
      </c>
    </row>
    <row r="153" ht="25.7" customHeight="1" spans="1:6">
      <c r="A153" s="37" t="s">
        <v>333</v>
      </c>
      <c r="B153" s="37" t="s">
        <v>334</v>
      </c>
      <c r="C153" s="101">
        <v>485.3</v>
      </c>
      <c r="D153" s="101">
        <v>466.4082</v>
      </c>
      <c r="E153" s="101">
        <v>466.4082</v>
      </c>
      <c r="F153" s="81">
        <v>1</v>
      </c>
    </row>
    <row r="154" ht="25.7" customHeight="1" spans="1:6">
      <c r="A154" s="37" t="s">
        <v>335</v>
      </c>
      <c r="B154" s="37" t="s">
        <v>336</v>
      </c>
      <c r="C154" s="101">
        <v>349</v>
      </c>
      <c r="D154" s="101">
        <v>326.92</v>
      </c>
      <c r="E154" s="101">
        <v>326.92</v>
      </c>
      <c r="F154" s="81">
        <v>1</v>
      </c>
    </row>
    <row r="155" ht="25.7" customHeight="1" spans="1:6">
      <c r="A155" s="37" t="s">
        <v>337</v>
      </c>
      <c r="B155" s="37" t="s">
        <v>338</v>
      </c>
      <c r="C155" s="101"/>
      <c r="D155" s="101">
        <v>102.212705</v>
      </c>
      <c r="E155" s="101">
        <v>102.212705</v>
      </c>
      <c r="F155" s="81">
        <v>1</v>
      </c>
    </row>
    <row r="156" ht="25.7" customHeight="1" spans="1:6">
      <c r="A156" s="37" t="s">
        <v>339</v>
      </c>
      <c r="B156" s="37" t="s">
        <v>340</v>
      </c>
      <c r="C156" s="101"/>
      <c r="D156" s="101">
        <v>102.212705</v>
      </c>
      <c r="E156" s="101">
        <v>102.212705</v>
      </c>
      <c r="F156" s="81">
        <v>1</v>
      </c>
    </row>
    <row r="157" ht="25.7" customHeight="1" spans="1:6">
      <c r="A157" s="37" t="s">
        <v>341</v>
      </c>
      <c r="B157" s="37" t="s">
        <v>342</v>
      </c>
      <c r="C157" s="101"/>
      <c r="D157" s="101">
        <v>102.212705</v>
      </c>
      <c r="E157" s="101">
        <v>102.212705</v>
      </c>
      <c r="F157" s="81">
        <v>1</v>
      </c>
    </row>
    <row r="158" ht="25.7" customHeight="1" spans="1:6">
      <c r="A158" s="102"/>
      <c r="B158" s="36" t="s">
        <v>343</v>
      </c>
      <c r="C158" s="100">
        <v>46628.1</v>
      </c>
      <c r="D158" s="100">
        <v>49330.33</v>
      </c>
      <c r="E158" s="100">
        <v>49330.33</v>
      </c>
      <c r="F158" s="104">
        <v>1</v>
      </c>
    </row>
    <row r="159" ht="25.7" customHeight="1" spans="1:6">
      <c r="A159" s="102"/>
      <c r="B159" s="36" t="s">
        <v>344</v>
      </c>
      <c r="C159" s="100"/>
      <c r="D159" s="100"/>
      <c r="E159" s="100"/>
      <c r="F159" s="100"/>
    </row>
    <row r="160" ht="25.7" customHeight="1" spans="1:6">
      <c r="A160" s="102"/>
      <c r="B160" s="36" t="s">
        <v>345</v>
      </c>
      <c r="C160" s="100"/>
      <c r="D160" s="100">
        <v>3364.51</v>
      </c>
      <c r="E160" s="100">
        <v>3364.51</v>
      </c>
      <c r="F160" s="104">
        <v>1</v>
      </c>
    </row>
    <row r="161" ht="25.7" customHeight="1" spans="1:6">
      <c r="A161" s="102"/>
      <c r="B161" s="36" t="s">
        <v>346</v>
      </c>
      <c r="C161" s="100"/>
      <c r="D161" s="100">
        <v>8343.29</v>
      </c>
      <c r="E161" s="100">
        <v>8343.29</v>
      </c>
      <c r="F161" s="104">
        <v>1</v>
      </c>
    </row>
    <row r="162" ht="25.7" customHeight="1" spans="1:6">
      <c r="A162" s="102"/>
      <c r="B162" s="36" t="s">
        <v>347</v>
      </c>
      <c r="C162" s="100"/>
      <c r="D162" s="100">
        <v>6617.77</v>
      </c>
      <c r="E162" s="100">
        <v>6617.77</v>
      </c>
      <c r="F162" s="104">
        <v>1</v>
      </c>
    </row>
    <row r="163" ht="25.7" customHeight="1" spans="1:6">
      <c r="A163" s="102"/>
      <c r="B163" s="36" t="s">
        <v>39</v>
      </c>
      <c r="C163" s="100">
        <v>46628.1</v>
      </c>
      <c r="D163" s="100">
        <f>SUM(D158:D162)</f>
        <v>67655.9</v>
      </c>
      <c r="E163" s="100">
        <f>SUM(E158:E162)</f>
        <v>67655.9</v>
      </c>
      <c r="F163" s="104">
        <v>1</v>
      </c>
    </row>
  </sheetData>
  <mergeCells count="1">
    <mergeCell ref="B1:F1"/>
  </mergeCells>
  <pageMargins left="0.590277777777778" right="0.590277777777778" top="0.786805555555556" bottom="0.236111111111111" header="0" footer="0"/>
  <pageSetup paperSize="9" scale="85" fitToHeight="0" orientation="portrait"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32"/>
  <sheetViews>
    <sheetView view="pageBreakPreview" zoomScaleNormal="100" workbookViewId="0">
      <pane ySplit="3" topLeftCell="A22" activePane="bottomLeft" state="frozen"/>
      <selection/>
      <selection pane="bottomLeft" activeCell="A30" sqref="A30:F30"/>
    </sheetView>
  </sheetViews>
  <sheetFormatPr defaultColWidth="10" defaultRowHeight="13.5" outlineLevelCol="5"/>
  <cols>
    <col min="1" max="1" width="33.875" style="1" customWidth="1"/>
    <col min="2" max="2" width="16.875" style="1" customWidth="1"/>
    <col min="3" max="3" width="21" style="1" customWidth="1"/>
    <col min="4" max="4" width="16.875" style="1" customWidth="1"/>
    <col min="5" max="5" width="18" style="1" customWidth="1"/>
    <col min="6" max="6" width="57.625" style="1" customWidth="1"/>
    <col min="7" max="7" width="9.75" style="1" customWidth="1"/>
    <col min="8" max="16384" width="10" style="1"/>
  </cols>
  <sheetData>
    <row r="1" ht="39.95" customHeight="1" spans="1:6">
      <c r="A1" s="107" t="s">
        <v>4</v>
      </c>
      <c r="B1" s="107"/>
      <c r="C1" s="107"/>
      <c r="D1" s="107"/>
      <c r="E1" s="107"/>
      <c r="F1" s="107"/>
    </row>
    <row r="2" ht="22.7" customHeight="1" spans="1:6">
      <c r="A2" s="14"/>
      <c r="B2" s="14"/>
      <c r="C2" s="14"/>
      <c r="D2" s="14"/>
      <c r="F2" s="15" t="s">
        <v>40</v>
      </c>
    </row>
    <row r="3" ht="34.15" customHeight="1" spans="1:6">
      <c r="A3" s="16" t="s">
        <v>42</v>
      </c>
      <c r="B3" s="16" t="s">
        <v>30</v>
      </c>
      <c r="C3" s="16" t="s">
        <v>31</v>
      </c>
      <c r="D3" s="16" t="s">
        <v>32</v>
      </c>
      <c r="E3" s="16" t="s">
        <v>33</v>
      </c>
      <c r="F3" s="8" t="s">
        <v>348</v>
      </c>
    </row>
    <row r="4" ht="25.7" customHeight="1" spans="1:6">
      <c r="A4" s="108" t="s">
        <v>349</v>
      </c>
      <c r="B4" s="51">
        <f>SUM(B5:B8)</f>
        <v>2860.3</v>
      </c>
      <c r="C4" s="51">
        <f>SUM(C5:C8)</f>
        <v>2376.64</v>
      </c>
      <c r="D4" s="51">
        <f>SUM(D5:D8)</f>
        <v>2376.64</v>
      </c>
      <c r="E4" s="82" t="s">
        <v>350</v>
      </c>
      <c r="F4" s="60" t="s">
        <v>351</v>
      </c>
    </row>
    <row r="5" ht="25.7" customHeight="1" spans="1:6">
      <c r="A5" s="44" t="s">
        <v>352</v>
      </c>
      <c r="B5" s="43">
        <v>1919.87</v>
      </c>
      <c r="C5" s="43">
        <v>1637.79</v>
      </c>
      <c r="D5" s="43">
        <v>1637.79</v>
      </c>
      <c r="E5" s="113" t="s">
        <v>350</v>
      </c>
      <c r="F5" s="60" t="s">
        <v>353</v>
      </c>
    </row>
    <row r="6" ht="25.7" customHeight="1" spans="1:6">
      <c r="A6" s="44" t="s">
        <v>354</v>
      </c>
      <c r="B6" s="43">
        <v>406.24</v>
      </c>
      <c r="C6" s="43">
        <v>307.36</v>
      </c>
      <c r="D6" s="43">
        <v>307.36</v>
      </c>
      <c r="E6" s="113" t="s">
        <v>350</v>
      </c>
      <c r="F6" s="60" t="s">
        <v>355</v>
      </c>
    </row>
    <row r="7" ht="25.7" customHeight="1" spans="1:6">
      <c r="A7" s="44" t="s">
        <v>356</v>
      </c>
      <c r="B7" s="43">
        <v>293.8</v>
      </c>
      <c r="C7" s="43">
        <v>239.66</v>
      </c>
      <c r="D7" s="43">
        <v>239.66</v>
      </c>
      <c r="E7" s="113" t="s">
        <v>350</v>
      </c>
      <c r="F7" s="60" t="s">
        <v>357</v>
      </c>
    </row>
    <row r="8" ht="25.7" customHeight="1" spans="1:6">
      <c r="A8" s="44" t="s">
        <v>358</v>
      </c>
      <c r="B8" s="43">
        <v>240.39</v>
      </c>
      <c r="C8" s="43">
        <v>191.83</v>
      </c>
      <c r="D8" s="43">
        <v>191.83</v>
      </c>
      <c r="E8" s="113" t="s">
        <v>350</v>
      </c>
      <c r="F8" s="60" t="s">
        <v>359</v>
      </c>
    </row>
    <row r="9" ht="25.7" customHeight="1" spans="1:6">
      <c r="A9" s="108" t="s">
        <v>360</v>
      </c>
      <c r="B9" s="51">
        <f>SUM(B10:B19)</f>
        <v>323.83</v>
      </c>
      <c r="C9" s="51">
        <f>SUM(C10:C19)</f>
        <v>287.47</v>
      </c>
      <c r="D9" s="51">
        <f>SUM(D10:D19)</f>
        <v>287.47</v>
      </c>
      <c r="E9" s="82" t="s">
        <v>350</v>
      </c>
      <c r="F9" s="60" t="s">
        <v>361</v>
      </c>
    </row>
    <row r="10" ht="25.7" customHeight="1" spans="1:6">
      <c r="A10" s="44" t="s">
        <v>362</v>
      </c>
      <c r="B10" s="43">
        <v>266.43</v>
      </c>
      <c r="C10" s="43">
        <v>220.07</v>
      </c>
      <c r="D10" s="43">
        <v>220.07</v>
      </c>
      <c r="E10" s="113" t="s">
        <v>350</v>
      </c>
      <c r="F10" s="60" t="s">
        <v>363</v>
      </c>
    </row>
    <row r="11" ht="25.7" customHeight="1" spans="1:6">
      <c r="A11" s="44" t="s">
        <v>364</v>
      </c>
      <c r="B11" s="43">
        <v>6</v>
      </c>
      <c r="C11" s="43">
        <v>3.24</v>
      </c>
      <c r="D11" s="43">
        <v>3.24</v>
      </c>
      <c r="E11" s="113" t="s">
        <v>350</v>
      </c>
      <c r="F11" s="60" t="s">
        <v>365</v>
      </c>
    </row>
    <row r="12" ht="25.7" customHeight="1" spans="1:6">
      <c r="A12" s="44" t="s">
        <v>366</v>
      </c>
      <c r="B12" s="43">
        <v>10</v>
      </c>
      <c r="C12" s="43">
        <v>2.49</v>
      </c>
      <c r="D12" s="43">
        <v>2.49</v>
      </c>
      <c r="E12" s="113" t="s">
        <v>350</v>
      </c>
      <c r="F12" s="60" t="s">
        <v>367</v>
      </c>
    </row>
    <row r="13" ht="25.7" customHeight="1" spans="1:6">
      <c r="A13" s="44" t="s">
        <v>368</v>
      </c>
      <c r="B13" s="43">
        <v>0</v>
      </c>
      <c r="C13" s="43">
        <v>0</v>
      </c>
      <c r="D13" s="43">
        <v>0</v>
      </c>
      <c r="E13" s="113"/>
      <c r="F13" s="60" t="s">
        <v>369</v>
      </c>
    </row>
    <row r="14" ht="25.7" customHeight="1" spans="1:6">
      <c r="A14" s="44" t="s">
        <v>370</v>
      </c>
      <c r="B14" s="43">
        <v>0</v>
      </c>
      <c r="C14" s="43">
        <v>0</v>
      </c>
      <c r="D14" s="43">
        <v>0</v>
      </c>
      <c r="E14" s="113"/>
      <c r="F14" s="60" t="s">
        <v>371</v>
      </c>
    </row>
    <row r="15" ht="25.7" customHeight="1" spans="1:6">
      <c r="A15" s="44" t="s">
        <v>372</v>
      </c>
      <c r="B15" s="43">
        <v>12</v>
      </c>
      <c r="C15" s="43">
        <v>7.33</v>
      </c>
      <c r="D15" s="43">
        <v>7.33</v>
      </c>
      <c r="E15" s="113" t="s">
        <v>350</v>
      </c>
      <c r="F15" s="60" t="s">
        <v>373</v>
      </c>
    </row>
    <row r="16" ht="25.7" customHeight="1" spans="1:6">
      <c r="A16" s="44" t="s">
        <v>374</v>
      </c>
      <c r="B16" s="43">
        <v>0</v>
      </c>
      <c r="C16" s="43">
        <v>0</v>
      </c>
      <c r="D16" s="43">
        <v>0</v>
      </c>
      <c r="E16" s="113"/>
      <c r="F16" s="60" t="s">
        <v>375</v>
      </c>
    </row>
    <row r="17" ht="25.7" customHeight="1" spans="1:6">
      <c r="A17" s="44" t="s">
        <v>376</v>
      </c>
      <c r="B17" s="43">
        <v>6</v>
      </c>
      <c r="C17" s="43">
        <v>4.03</v>
      </c>
      <c r="D17" s="43">
        <v>4.03</v>
      </c>
      <c r="E17" s="113" t="s">
        <v>350</v>
      </c>
      <c r="F17" s="60" t="s">
        <v>377</v>
      </c>
    </row>
    <row r="18" ht="25.7" customHeight="1" spans="1:6">
      <c r="A18" s="44" t="s">
        <v>378</v>
      </c>
      <c r="B18" s="43">
        <v>21</v>
      </c>
      <c r="C18" s="43">
        <v>50.31</v>
      </c>
      <c r="D18" s="43">
        <v>50.31</v>
      </c>
      <c r="E18" s="113" t="s">
        <v>350</v>
      </c>
      <c r="F18" s="60" t="s">
        <v>379</v>
      </c>
    </row>
    <row r="19" ht="25.7" customHeight="1" spans="1:6">
      <c r="A19" s="44" t="s">
        <v>380</v>
      </c>
      <c r="B19" s="43">
        <v>2.4</v>
      </c>
      <c r="C19" s="43">
        <v>0</v>
      </c>
      <c r="D19" s="43">
        <v>0</v>
      </c>
      <c r="E19" s="113"/>
      <c r="F19" s="60" t="s">
        <v>381</v>
      </c>
    </row>
    <row r="20" ht="25.7" customHeight="1" spans="1:6">
      <c r="A20" s="108" t="s">
        <v>382</v>
      </c>
      <c r="B20" s="51">
        <f>SUM(B21:B22)</f>
        <v>3.5</v>
      </c>
      <c r="C20" s="51">
        <f>SUM(C21:C22)</f>
        <v>2</v>
      </c>
      <c r="D20" s="51">
        <f>SUM(D21:D22)</f>
        <v>2</v>
      </c>
      <c r="E20" s="82" t="s">
        <v>350</v>
      </c>
      <c r="F20" s="60" t="s">
        <v>383</v>
      </c>
    </row>
    <row r="21" ht="25.7" customHeight="1" spans="1:6">
      <c r="A21" s="44" t="s">
        <v>384</v>
      </c>
      <c r="B21" s="43">
        <v>3.5</v>
      </c>
      <c r="C21" s="43">
        <v>2</v>
      </c>
      <c r="D21" s="43">
        <v>2</v>
      </c>
      <c r="E21" s="113" t="s">
        <v>350</v>
      </c>
      <c r="F21" s="60" t="s">
        <v>385</v>
      </c>
    </row>
    <row r="22" ht="25.7" customHeight="1" spans="1:6">
      <c r="A22" s="44" t="s">
        <v>386</v>
      </c>
      <c r="B22" s="43">
        <v>0</v>
      </c>
      <c r="C22" s="43">
        <v>0</v>
      </c>
      <c r="D22" s="43">
        <v>0</v>
      </c>
      <c r="E22" s="113"/>
      <c r="F22" s="60" t="s">
        <v>387</v>
      </c>
    </row>
    <row r="23" ht="25.7" customHeight="1" spans="1:6">
      <c r="A23" s="108" t="s">
        <v>388</v>
      </c>
      <c r="B23" s="51">
        <f>SUM(B24:B25)</f>
        <v>3493.53</v>
      </c>
      <c r="C23" s="51">
        <f>SUM(C24:C25)</f>
        <v>3189.18</v>
      </c>
      <c r="D23" s="51">
        <f>SUM(D24:D25)</f>
        <v>3189.18</v>
      </c>
      <c r="E23" s="82" t="s">
        <v>350</v>
      </c>
      <c r="F23" s="60" t="s">
        <v>389</v>
      </c>
    </row>
    <row r="24" ht="25.7" customHeight="1" spans="1:6">
      <c r="A24" s="44" t="s">
        <v>390</v>
      </c>
      <c r="B24" s="43">
        <v>3302.65</v>
      </c>
      <c r="C24" s="43">
        <v>3017.18</v>
      </c>
      <c r="D24" s="43">
        <v>3017.18</v>
      </c>
      <c r="E24" s="113" t="s">
        <v>350</v>
      </c>
      <c r="F24" s="60" t="s">
        <v>391</v>
      </c>
    </row>
    <row r="25" ht="25.7" customHeight="1" spans="1:6">
      <c r="A25" s="44" t="s">
        <v>392</v>
      </c>
      <c r="B25" s="43">
        <v>190.88</v>
      </c>
      <c r="C25" s="43">
        <v>172</v>
      </c>
      <c r="D25" s="43">
        <v>172</v>
      </c>
      <c r="E25" s="113" t="s">
        <v>350</v>
      </c>
      <c r="F25" s="60" t="s">
        <v>393</v>
      </c>
    </row>
    <row r="26" ht="25.7" customHeight="1" spans="1:6">
      <c r="A26" s="108" t="s">
        <v>394</v>
      </c>
      <c r="B26" s="51">
        <v>0</v>
      </c>
      <c r="C26" s="51">
        <v>0</v>
      </c>
      <c r="D26" s="51">
        <v>0</v>
      </c>
      <c r="E26" s="113"/>
      <c r="F26" s="60" t="s">
        <v>395</v>
      </c>
    </row>
    <row r="27" ht="25.7" customHeight="1" spans="1:6">
      <c r="A27" s="44" t="s">
        <v>396</v>
      </c>
      <c r="B27" s="43">
        <v>0</v>
      </c>
      <c r="C27" s="43">
        <v>0</v>
      </c>
      <c r="D27" s="43">
        <v>0</v>
      </c>
      <c r="E27" s="113"/>
      <c r="F27" s="60" t="s">
        <v>397</v>
      </c>
    </row>
    <row r="28" ht="25.7" customHeight="1" spans="1:6">
      <c r="A28" s="108" t="s">
        <v>398</v>
      </c>
      <c r="B28" s="51">
        <v>382.57</v>
      </c>
      <c r="C28" s="51">
        <v>372.91</v>
      </c>
      <c r="D28" s="51">
        <v>372.91</v>
      </c>
      <c r="E28" s="82" t="s">
        <v>350</v>
      </c>
      <c r="F28" s="60" t="s">
        <v>399</v>
      </c>
    </row>
    <row r="29" ht="25.7" customHeight="1" spans="1:6">
      <c r="A29" s="109" t="s">
        <v>400</v>
      </c>
      <c r="B29" s="110">
        <v>382.57</v>
      </c>
      <c r="C29" s="110">
        <v>372.91</v>
      </c>
      <c r="D29" s="110">
        <v>372.91</v>
      </c>
      <c r="E29" s="114" t="s">
        <v>350</v>
      </c>
      <c r="F29" s="61" t="s">
        <v>401</v>
      </c>
    </row>
    <row r="30" ht="25.7" customHeight="1" spans="1:6">
      <c r="A30" s="111" t="s">
        <v>402</v>
      </c>
      <c r="B30" s="58">
        <f>B4+B9+B20+B23+B28</f>
        <v>7063.73</v>
      </c>
      <c r="C30" s="58">
        <f>C4+C9+C20+C23+C28</f>
        <v>6228.2</v>
      </c>
      <c r="D30" s="58">
        <f>D4+D9+D20+D23+D28</f>
        <v>6228.2</v>
      </c>
      <c r="E30" s="115" t="s">
        <v>350</v>
      </c>
      <c r="F30" s="55"/>
    </row>
    <row r="31" spans="1:6">
      <c r="A31" s="112" t="s">
        <v>403</v>
      </c>
      <c r="B31" s="112"/>
      <c r="C31" s="112"/>
      <c r="D31" s="112"/>
      <c r="E31" s="112"/>
      <c r="F31" s="112"/>
    </row>
    <row r="32" ht="21" customHeight="1" spans="1:6">
      <c r="A32" s="112"/>
      <c r="B32" s="112"/>
      <c r="C32" s="112"/>
      <c r="D32" s="112"/>
      <c r="E32" s="112"/>
      <c r="F32" s="112"/>
    </row>
  </sheetData>
  <mergeCells count="2">
    <mergeCell ref="A1:F1"/>
    <mergeCell ref="A31:F32"/>
  </mergeCells>
  <printOptions horizontalCentered="1" verticalCentered="1"/>
  <pageMargins left="0.314583333333333" right="0.314583333333333" top="0.236111111111111" bottom="0.236111111111111" header="0" footer="0"/>
  <pageSetup paperSize="9" scale="67" orientation="landscape" horizontalDpi="600"/>
  <headerFooter/>
  <rowBreaks count="1" manualBreakCount="1">
    <brk id="25"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9"/>
  <sheetViews>
    <sheetView view="pageBreakPreview" zoomScaleNormal="100" workbookViewId="0">
      <selection activeCell="D4" sqref="D4:D9"/>
    </sheetView>
  </sheetViews>
  <sheetFormatPr defaultColWidth="10" defaultRowHeight="13.5" outlineLevelCol="4"/>
  <cols>
    <col min="1" max="1" width="19.75" style="1" customWidth="1"/>
    <col min="2" max="2" width="20" style="1" customWidth="1"/>
    <col min="3" max="3" width="20.5" style="1" customWidth="1"/>
    <col min="4" max="4" width="20" style="1" customWidth="1"/>
    <col min="5" max="5" width="18.125" style="1" customWidth="1"/>
    <col min="6" max="6" width="9.75" style="1" customWidth="1"/>
    <col min="7" max="16384" width="10" style="1"/>
  </cols>
  <sheetData>
    <row r="1" ht="39.95" customHeight="1" spans="1:5">
      <c r="A1" s="13" t="s">
        <v>5</v>
      </c>
      <c r="B1" s="13"/>
      <c r="C1" s="13"/>
      <c r="D1" s="13"/>
      <c r="E1" s="13"/>
    </row>
    <row r="2" ht="22.7" customHeight="1" spans="1:5">
      <c r="A2" s="14"/>
      <c r="B2" s="14"/>
      <c r="C2" s="14"/>
      <c r="D2" s="14"/>
      <c r="E2" s="15" t="s">
        <v>40</v>
      </c>
    </row>
    <row r="3" ht="34.15" customHeight="1" spans="1:5">
      <c r="A3" s="16" t="s">
        <v>404</v>
      </c>
      <c r="B3" s="16" t="s">
        <v>30</v>
      </c>
      <c r="C3" s="16" t="s">
        <v>31</v>
      </c>
      <c r="D3" s="16" t="s">
        <v>32</v>
      </c>
      <c r="E3" s="16" t="s">
        <v>33</v>
      </c>
    </row>
    <row r="4" ht="22.7" customHeight="1" spans="1:5">
      <c r="A4" s="52" t="s">
        <v>405</v>
      </c>
      <c r="B4" s="46"/>
      <c r="C4" s="46">
        <v>53.25</v>
      </c>
      <c r="D4" s="46">
        <v>53.25</v>
      </c>
      <c r="E4" s="105">
        <v>1</v>
      </c>
    </row>
    <row r="5" ht="22.7" customHeight="1" spans="1:5">
      <c r="A5" s="52" t="s">
        <v>406</v>
      </c>
      <c r="B5" s="46">
        <v>2508.34</v>
      </c>
      <c r="C5" s="46">
        <v>2508.34</v>
      </c>
      <c r="D5" s="46">
        <v>2508.34</v>
      </c>
      <c r="E5" s="105">
        <v>1</v>
      </c>
    </row>
    <row r="6" ht="22.7" customHeight="1" spans="1:5">
      <c r="A6" s="52"/>
      <c r="B6" s="17"/>
      <c r="C6" s="17"/>
      <c r="D6" s="17"/>
      <c r="E6" s="47"/>
    </row>
    <row r="7" ht="22.7" customHeight="1" spans="1:5">
      <c r="A7" s="17"/>
      <c r="B7" s="17"/>
      <c r="C7" s="17"/>
      <c r="D7" s="17"/>
      <c r="E7" s="47"/>
    </row>
    <row r="8" ht="22.7" customHeight="1" spans="1:5">
      <c r="A8" s="17"/>
      <c r="B8" s="17"/>
      <c r="C8" s="17"/>
      <c r="D8" s="17"/>
      <c r="E8" s="47"/>
    </row>
    <row r="9" ht="22.7" customHeight="1" spans="1:5">
      <c r="A9" s="57" t="s">
        <v>407</v>
      </c>
      <c r="B9" s="46">
        <f>SUM(B5:B8)</f>
        <v>2508.34</v>
      </c>
      <c r="C9" s="46">
        <f>SUM(C4:C8)</f>
        <v>2561.59</v>
      </c>
      <c r="D9" s="46">
        <f>SUM(D4:D8)</f>
        <v>2561.59</v>
      </c>
      <c r="E9" s="106">
        <v>1</v>
      </c>
    </row>
  </sheetData>
  <mergeCells count="1">
    <mergeCell ref="A1:E1"/>
  </mergeCells>
  <printOptions horizontalCentered="1" verticalCentered="1"/>
  <pageMargins left="0.314583333333333" right="0.314583333333333" top="0.236111111111111" bottom="0.236111111111111" header="0" footer="0"/>
  <pageSetup paperSize="9" orientation="landscape" horizontalDpi="6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8"/>
  <sheetViews>
    <sheetView view="pageBreakPreview" zoomScaleNormal="100" workbookViewId="0">
      <selection activeCell="E17" sqref="E17:E18"/>
    </sheetView>
  </sheetViews>
  <sheetFormatPr defaultColWidth="10" defaultRowHeight="13.5" outlineLevelCol="5"/>
  <cols>
    <col min="1" max="1" width="10" style="1"/>
    <col min="2" max="2" width="40" style="1" customWidth="1"/>
    <col min="3" max="3" width="18.5" style="1" customWidth="1"/>
    <col min="4" max="4" width="21.125" style="1" customWidth="1"/>
    <col min="5" max="5" width="18.5" style="1" customWidth="1"/>
    <col min="6" max="6" width="19.5" style="1" customWidth="1"/>
    <col min="7" max="8" width="9.75" style="1" customWidth="1"/>
    <col min="9" max="16384" width="10" style="1"/>
  </cols>
  <sheetData>
    <row r="1" ht="39.95" customHeight="1" spans="2:6">
      <c r="B1" s="13" t="s">
        <v>6</v>
      </c>
      <c r="C1" s="13"/>
      <c r="D1" s="13"/>
      <c r="E1" s="13"/>
      <c r="F1" s="13"/>
    </row>
    <row r="2" ht="22.7" customHeight="1" spans="2:6">
      <c r="B2" s="14"/>
      <c r="C2" s="14"/>
      <c r="D2" s="14"/>
      <c r="E2" s="14"/>
      <c r="F2" s="15" t="s">
        <v>40</v>
      </c>
    </row>
    <row r="3" ht="34.15" customHeight="1" spans="1:6">
      <c r="A3" s="16" t="s">
        <v>41</v>
      </c>
      <c r="B3" s="16" t="s">
        <v>408</v>
      </c>
      <c r="C3" s="16" t="s">
        <v>30</v>
      </c>
      <c r="D3" s="16" t="s">
        <v>31</v>
      </c>
      <c r="E3" s="16" t="s">
        <v>32</v>
      </c>
      <c r="F3" s="16" t="s">
        <v>33</v>
      </c>
    </row>
    <row r="4" ht="34.15" customHeight="1" spans="1:6">
      <c r="A4" s="34" t="s">
        <v>242</v>
      </c>
      <c r="B4" s="34" t="s">
        <v>243</v>
      </c>
      <c r="C4" s="99">
        <v>2153.836513</v>
      </c>
      <c r="D4" s="99">
        <v>1181.53858</v>
      </c>
      <c r="E4" s="99">
        <v>1181.53858</v>
      </c>
      <c r="F4" s="103">
        <v>0.548573939047155</v>
      </c>
    </row>
    <row r="5" ht="34.15" customHeight="1" spans="1:6">
      <c r="A5" s="36" t="s">
        <v>409</v>
      </c>
      <c r="B5" s="36" t="s">
        <v>410</v>
      </c>
      <c r="C5" s="100">
        <v>2153.836513</v>
      </c>
      <c r="D5" s="100">
        <v>1181.53858</v>
      </c>
      <c r="E5" s="100">
        <v>1181.53858</v>
      </c>
      <c r="F5" s="104">
        <v>0.548573939047155</v>
      </c>
    </row>
    <row r="6" ht="34.15" customHeight="1" spans="1:6">
      <c r="A6" s="37" t="s">
        <v>411</v>
      </c>
      <c r="B6" s="37" t="s">
        <v>412</v>
      </c>
      <c r="C6" s="101">
        <v>97.1</v>
      </c>
      <c r="D6" s="101"/>
      <c r="E6" s="101"/>
      <c r="F6" s="81"/>
    </row>
    <row r="7" ht="34.15" customHeight="1" spans="1:6">
      <c r="A7" s="37" t="s">
        <v>413</v>
      </c>
      <c r="B7" s="37" t="s">
        <v>414</v>
      </c>
      <c r="C7" s="101">
        <v>1691.550663</v>
      </c>
      <c r="D7" s="101">
        <v>871.28973</v>
      </c>
      <c r="E7" s="101">
        <v>871.28973</v>
      </c>
      <c r="F7" s="81">
        <v>0.515083437379729</v>
      </c>
    </row>
    <row r="8" ht="34.15" customHeight="1" spans="1:6">
      <c r="A8" s="37" t="s">
        <v>415</v>
      </c>
      <c r="B8" s="37" t="s">
        <v>416</v>
      </c>
      <c r="C8" s="101">
        <v>365.18585</v>
      </c>
      <c r="D8" s="101">
        <v>310.24885</v>
      </c>
      <c r="E8" s="101">
        <v>310.24885</v>
      </c>
      <c r="F8" s="81">
        <v>0.849564269809468</v>
      </c>
    </row>
    <row r="9" ht="34.15" customHeight="1" spans="1:6">
      <c r="A9" s="34" t="s">
        <v>258</v>
      </c>
      <c r="B9" s="34" t="s">
        <v>259</v>
      </c>
      <c r="C9" s="99">
        <v>0</v>
      </c>
      <c r="D9" s="99">
        <v>0.06</v>
      </c>
      <c r="E9" s="99">
        <v>0.06</v>
      </c>
      <c r="F9" s="103">
        <v>1</v>
      </c>
    </row>
    <row r="10" ht="34.15" customHeight="1" spans="1:6">
      <c r="A10" s="36" t="s">
        <v>417</v>
      </c>
      <c r="B10" s="36" t="s">
        <v>418</v>
      </c>
      <c r="C10" s="100">
        <v>0</v>
      </c>
      <c r="D10" s="100">
        <v>0.06</v>
      </c>
      <c r="E10" s="100">
        <v>0.06</v>
      </c>
      <c r="F10" s="104">
        <v>1</v>
      </c>
    </row>
    <row r="11" ht="34.15" customHeight="1" spans="1:6">
      <c r="A11" s="37" t="s">
        <v>419</v>
      </c>
      <c r="B11" s="37" t="s">
        <v>420</v>
      </c>
      <c r="C11" s="101">
        <v>0</v>
      </c>
      <c r="D11" s="101">
        <v>0.06</v>
      </c>
      <c r="E11" s="101">
        <v>0.06</v>
      </c>
      <c r="F11" s="81">
        <v>1</v>
      </c>
    </row>
    <row r="12" ht="25.7" customHeight="1" spans="1:6">
      <c r="A12" s="34" t="s">
        <v>421</v>
      </c>
      <c r="B12" s="34" t="s">
        <v>422</v>
      </c>
      <c r="C12" s="99">
        <v>354.5</v>
      </c>
      <c r="D12" s="99">
        <v>125.879751</v>
      </c>
      <c r="E12" s="99">
        <v>125.879751</v>
      </c>
      <c r="F12" s="103">
        <v>0.308762515018415</v>
      </c>
    </row>
    <row r="13" ht="25.7" customHeight="1" spans="1:6">
      <c r="A13" s="36" t="s">
        <v>423</v>
      </c>
      <c r="B13" s="36" t="s">
        <v>424</v>
      </c>
      <c r="C13" s="100">
        <v>354.5</v>
      </c>
      <c r="D13" s="100">
        <v>125.879751</v>
      </c>
      <c r="E13" s="100">
        <v>125.879751</v>
      </c>
      <c r="F13" s="104">
        <v>0.308762515018415</v>
      </c>
    </row>
    <row r="14" ht="25.7" customHeight="1" spans="1:6">
      <c r="A14" s="37" t="s">
        <v>425</v>
      </c>
      <c r="B14" s="37" t="s">
        <v>426</v>
      </c>
      <c r="C14" s="101">
        <v>215.33</v>
      </c>
      <c r="D14" s="101">
        <v>32.55</v>
      </c>
      <c r="E14" s="101">
        <v>32.55</v>
      </c>
      <c r="F14" s="81">
        <v>0.121218589814801</v>
      </c>
    </row>
    <row r="15" ht="25.7" customHeight="1" spans="1:6">
      <c r="A15" s="37" t="s">
        <v>427</v>
      </c>
      <c r="B15" s="37" t="s">
        <v>428</v>
      </c>
      <c r="C15" s="101">
        <v>139.168</v>
      </c>
      <c r="D15" s="101">
        <v>93.329751</v>
      </c>
      <c r="E15" s="101">
        <v>93.329751</v>
      </c>
      <c r="F15" s="81">
        <v>0.670626516153139</v>
      </c>
    </row>
    <row r="16" ht="25.7" customHeight="1" spans="1:6">
      <c r="A16" s="102"/>
      <c r="B16" s="36" t="s">
        <v>344</v>
      </c>
      <c r="C16" s="100"/>
      <c r="D16" s="100"/>
      <c r="E16" s="100"/>
      <c r="F16" s="104"/>
    </row>
    <row r="17" ht="25.7" customHeight="1" spans="1:6">
      <c r="A17" s="102"/>
      <c r="B17" s="36" t="s">
        <v>346</v>
      </c>
      <c r="C17" s="100"/>
      <c r="D17" s="100">
        <v>1254.11</v>
      </c>
      <c r="E17" s="100">
        <v>1254.11</v>
      </c>
      <c r="F17" s="104">
        <v>1</v>
      </c>
    </row>
    <row r="18" ht="28" customHeight="1" spans="1:6">
      <c r="A18" s="102"/>
      <c r="B18" s="36" t="s">
        <v>429</v>
      </c>
      <c r="C18" s="100">
        <f>C4+C9+C12</f>
        <v>2508.336513</v>
      </c>
      <c r="D18" s="100">
        <v>2561.59</v>
      </c>
      <c r="E18" s="100">
        <v>2561.59</v>
      </c>
      <c r="F18" s="104">
        <v>1</v>
      </c>
    </row>
  </sheetData>
  <mergeCells count="1">
    <mergeCell ref="B1:F1"/>
  </mergeCells>
  <pageMargins left="0.786805555555556" right="0.786805555555556" top="0.786805555555556" bottom="0.786805555555556" header="0" footer="0"/>
  <pageSetup paperSize="9" scale="86" orientation="landscape" horizontalDpi="600"/>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9"/>
  <sheetViews>
    <sheetView view="pageBreakPreview" zoomScaleNormal="100" workbookViewId="0">
      <selection activeCell="E24" sqref="E24"/>
    </sheetView>
  </sheetViews>
  <sheetFormatPr defaultColWidth="10" defaultRowHeight="13.5" outlineLevelCol="4"/>
  <cols>
    <col min="1" max="1" width="24.125" style="1" customWidth="1"/>
    <col min="2" max="2" width="20" style="1" customWidth="1"/>
    <col min="3" max="3" width="21.75" style="1" customWidth="1"/>
    <col min="4" max="5" width="20" style="1" customWidth="1"/>
    <col min="6" max="6" width="9.75" style="1" customWidth="1"/>
    <col min="7" max="16384" width="10" style="1"/>
  </cols>
  <sheetData>
    <row r="1" ht="39.95" customHeight="1" spans="1:5">
      <c r="A1" s="13" t="s">
        <v>7</v>
      </c>
      <c r="B1" s="13"/>
      <c r="C1" s="13"/>
      <c r="D1" s="13"/>
      <c r="E1" s="13"/>
    </row>
    <row r="2" ht="22.7" customHeight="1" spans="1:5">
      <c r="A2" s="96"/>
      <c r="B2" s="14"/>
      <c r="C2" s="14"/>
      <c r="D2" s="14"/>
      <c r="E2" s="15" t="s">
        <v>40</v>
      </c>
    </row>
    <row r="3" ht="34.15" customHeight="1" spans="1:5">
      <c r="A3" s="16" t="s">
        <v>430</v>
      </c>
      <c r="B3" s="16" t="s">
        <v>30</v>
      </c>
      <c r="C3" s="16" t="s">
        <v>31</v>
      </c>
      <c r="D3" s="16" t="s">
        <v>32</v>
      </c>
      <c r="E3" s="16" t="s">
        <v>431</v>
      </c>
    </row>
    <row r="4" ht="25.7" customHeight="1" spans="1:5">
      <c r="A4" s="97" t="s">
        <v>432</v>
      </c>
      <c r="B4" s="17"/>
      <c r="C4" s="17"/>
      <c r="D4" s="17"/>
      <c r="E4" s="17"/>
    </row>
    <row r="5" ht="25.7" customHeight="1" spans="1:5">
      <c r="A5" s="98" t="s">
        <v>433</v>
      </c>
      <c r="B5" s="17"/>
      <c r="C5" s="17"/>
      <c r="D5" s="17"/>
      <c r="E5" s="17"/>
    </row>
    <row r="6" ht="25.7" customHeight="1" spans="1:5">
      <c r="A6" s="98"/>
      <c r="B6" s="17"/>
      <c r="C6" s="17"/>
      <c r="D6" s="17"/>
      <c r="E6" s="17"/>
    </row>
    <row r="7" ht="25.7" customHeight="1" spans="1:5">
      <c r="A7" s="97" t="s">
        <v>434</v>
      </c>
      <c r="B7" s="17"/>
      <c r="C7" s="17"/>
      <c r="D7" s="17"/>
      <c r="E7" s="17"/>
    </row>
    <row r="8" ht="25.7" customHeight="1" spans="1:5">
      <c r="A8" s="97" t="s">
        <v>435</v>
      </c>
      <c r="B8" s="17"/>
      <c r="C8" s="17"/>
      <c r="D8" s="17"/>
      <c r="E8" s="17"/>
    </row>
    <row r="9" ht="25.7" customHeight="1" spans="1:5">
      <c r="A9" s="17" t="s">
        <v>436</v>
      </c>
      <c r="B9" s="17"/>
      <c r="C9" s="17"/>
      <c r="D9" s="17"/>
      <c r="E9" s="17"/>
    </row>
  </sheetData>
  <mergeCells count="2">
    <mergeCell ref="A1:E1"/>
    <mergeCell ref="A9:E9"/>
  </mergeCells>
  <printOptions horizontalCentered="1" verticalCentered="1"/>
  <pageMargins left="0.314583333333333" right="0.314583333333333" top="0.236111111111111" bottom="0.236111111111111" header="0" footer="0"/>
  <pageSetup paperSize="9" orientation="landscape" horizontalDpi="600"/>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2"/>
  <sheetViews>
    <sheetView view="pageBreakPreview" zoomScaleNormal="100" workbookViewId="0">
      <selection activeCell="E18" sqref="E18"/>
    </sheetView>
  </sheetViews>
  <sheetFormatPr defaultColWidth="10" defaultRowHeight="13.5" outlineLevelCol="4"/>
  <cols>
    <col min="1" max="1" width="28.25" style="1" customWidth="1"/>
    <col min="2" max="2" width="20" style="1" customWidth="1"/>
    <col min="3" max="3" width="20.75" style="1" customWidth="1"/>
    <col min="4" max="5" width="20" style="1" customWidth="1"/>
    <col min="6" max="6" width="9.75" style="1" customWidth="1"/>
    <col min="7" max="16384" width="10" style="1"/>
  </cols>
  <sheetData>
    <row r="1" ht="39.95" customHeight="1" spans="1:5">
      <c r="A1" s="13" t="s">
        <v>8</v>
      </c>
      <c r="B1" s="13"/>
      <c r="C1" s="13"/>
      <c r="D1" s="13"/>
      <c r="E1" s="13"/>
    </row>
    <row r="2" ht="22.7" customHeight="1" spans="1:5">
      <c r="A2" s="14"/>
      <c r="B2" s="14"/>
      <c r="C2" s="14"/>
      <c r="D2" s="14"/>
      <c r="E2" s="15" t="s">
        <v>40</v>
      </c>
    </row>
    <row r="3" ht="34.15" customHeight="1" spans="1:5">
      <c r="A3" s="16" t="s">
        <v>430</v>
      </c>
      <c r="B3" s="16" t="s">
        <v>30</v>
      </c>
      <c r="C3" s="16" t="s">
        <v>31</v>
      </c>
      <c r="D3" s="16" t="s">
        <v>32</v>
      </c>
      <c r="E3" s="16" t="s">
        <v>431</v>
      </c>
    </row>
    <row r="4" ht="25.7" customHeight="1" spans="1:5">
      <c r="A4" s="32" t="s">
        <v>437</v>
      </c>
      <c r="B4" s="17"/>
      <c r="C4" s="17"/>
      <c r="D4" s="17"/>
      <c r="E4" s="17"/>
    </row>
    <row r="5" ht="25.7" customHeight="1" spans="1:5">
      <c r="A5" s="32" t="s">
        <v>438</v>
      </c>
      <c r="B5" s="17"/>
      <c r="C5" s="17"/>
      <c r="D5" s="17"/>
      <c r="E5" s="17"/>
    </row>
    <row r="6" ht="25.7" customHeight="1" spans="1:5">
      <c r="A6" s="17" t="s">
        <v>439</v>
      </c>
      <c r="B6" s="17"/>
      <c r="C6" s="17"/>
      <c r="D6" s="17"/>
      <c r="E6" s="17"/>
    </row>
    <row r="7" ht="25.7" customHeight="1" spans="1:5">
      <c r="A7" s="17"/>
      <c r="B7" s="17"/>
      <c r="C7" s="17"/>
      <c r="D7" s="17"/>
      <c r="E7" s="17"/>
    </row>
    <row r="8" ht="25.7" customHeight="1" spans="1:5">
      <c r="A8" s="17"/>
      <c r="B8" s="17"/>
      <c r="C8" s="17"/>
      <c r="D8" s="17"/>
      <c r="E8" s="17"/>
    </row>
    <row r="9" ht="25.7" customHeight="1" spans="1:5">
      <c r="A9" s="32" t="s">
        <v>440</v>
      </c>
      <c r="B9" s="17"/>
      <c r="C9" s="17"/>
      <c r="D9" s="17"/>
      <c r="E9" s="17"/>
    </row>
    <row r="10" ht="25.7" customHeight="1" spans="1:5">
      <c r="A10" s="32" t="s">
        <v>344</v>
      </c>
      <c r="B10" s="17"/>
      <c r="C10" s="17"/>
      <c r="D10" s="17"/>
      <c r="E10" s="17"/>
    </row>
    <row r="11" ht="25.7" customHeight="1" spans="1:5">
      <c r="A11" s="32" t="s">
        <v>441</v>
      </c>
      <c r="B11" s="17"/>
      <c r="C11" s="17"/>
      <c r="D11" s="17"/>
      <c r="E11" s="17"/>
    </row>
    <row r="12" ht="25.7" customHeight="1" spans="1:5">
      <c r="A12" s="17" t="s">
        <v>442</v>
      </c>
      <c r="B12" s="17"/>
      <c r="C12" s="17"/>
      <c r="D12" s="17"/>
      <c r="E12" s="17"/>
    </row>
  </sheetData>
  <mergeCells count="2">
    <mergeCell ref="A1:E1"/>
    <mergeCell ref="A12:E12"/>
  </mergeCells>
  <printOptions horizontalCentered="1" verticalCentered="1"/>
  <pageMargins left="0.314583333333333" right="0.314583333333333" top="0.236111111111111" bottom="0.236111111111111" header="0" footer="0"/>
  <pageSetup paperSize="9" orientation="landscape" horizontalDpi="600"/>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7"/>
  <sheetViews>
    <sheetView view="pageBreakPreview" zoomScaleNormal="100" workbookViewId="0">
      <selection activeCell="D14" sqref="D14"/>
    </sheetView>
  </sheetViews>
  <sheetFormatPr defaultColWidth="10" defaultRowHeight="13.5" outlineLevelRow="6" outlineLevelCol="4"/>
  <cols>
    <col min="1" max="1" width="47.25" style="1" customWidth="1"/>
    <col min="2" max="2" width="16.875" style="1" customWidth="1"/>
    <col min="3" max="3" width="20.625" style="1" customWidth="1"/>
    <col min="4" max="4" width="16.875" style="1" customWidth="1"/>
    <col min="5" max="5" width="20.5" style="1" customWidth="1"/>
    <col min="6" max="6" width="9.75" style="1" customWidth="1"/>
    <col min="7" max="16384" width="10" style="1"/>
  </cols>
  <sheetData>
    <row r="1" ht="39.95" customHeight="1" spans="1:5">
      <c r="A1" s="13" t="s">
        <v>9</v>
      </c>
      <c r="B1" s="13"/>
      <c r="C1" s="13"/>
      <c r="D1" s="13"/>
      <c r="E1" s="13"/>
    </row>
    <row r="2" ht="22.7" customHeight="1" spans="1:5">
      <c r="A2" s="14"/>
      <c r="B2" s="14"/>
      <c r="C2" s="14"/>
      <c r="D2" s="14"/>
      <c r="E2" s="15" t="s">
        <v>40</v>
      </c>
    </row>
    <row r="3" ht="34.15" customHeight="1" spans="1:5">
      <c r="A3" s="16" t="s">
        <v>443</v>
      </c>
      <c r="B3" s="16" t="s">
        <v>30</v>
      </c>
      <c r="C3" s="16" t="s">
        <v>31</v>
      </c>
      <c r="D3" s="16" t="s">
        <v>32</v>
      </c>
      <c r="E3" s="16" t="s">
        <v>431</v>
      </c>
    </row>
    <row r="4" ht="25.7" customHeight="1" spans="1:5">
      <c r="A4" s="17" t="s">
        <v>444</v>
      </c>
      <c r="B4" s="17"/>
      <c r="C4" s="17"/>
      <c r="D4" s="17"/>
      <c r="E4" s="17"/>
    </row>
    <row r="5" ht="25.7" customHeight="1" spans="1:5">
      <c r="A5" s="17" t="s">
        <v>445</v>
      </c>
      <c r="B5" s="17"/>
      <c r="C5" s="17"/>
      <c r="D5" s="17"/>
      <c r="E5" s="17"/>
    </row>
    <row r="6" ht="25.7" customHeight="1" spans="1:5">
      <c r="A6" s="17"/>
      <c r="B6" s="17"/>
      <c r="C6" s="17"/>
      <c r="D6" s="17"/>
      <c r="E6" s="17"/>
    </row>
    <row r="7" ht="25.7" customHeight="1" spans="1:5">
      <c r="A7" s="44" t="s">
        <v>446</v>
      </c>
      <c r="B7" s="44"/>
      <c r="C7" s="44"/>
      <c r="D7" s="44"/>
      <c r="E7" s="44"/>
    </row>
  </sheetData>
  <mergeCells count="2">
    <mergeCell ref="A1:E1"/>
    <mergeCell ref="A7:E7"/>
  </mergeCells>
  <printOptions horizontalCentered="1" verticalCentered="1"/>
  <pageMargins left="0.314583333333333" right="0.314583333333333" top="0.236111111111111" bottom="0.236111111111111" header="0" footer="0"/>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27</vt:i4>
      </vt:variant>
    </vt:vector>
  </HeadingPairs>
  <TitlesOfParts>
    <vt:vector size="27" baseType="lpstr">
      <vt:lpstr>封面</vt:lpstr>
      <vt:lpstr>一般公共预算收入执行情况表</vt:lpstr>
      <vt:lpstr>一般公共预算支出执行情况表</vt:lpstr>
      <vt:lpstr>一般公共预算基本支出执行情况表</vt:lpstr>
      <vt:lpstr>政府性基金收入预算执行情况表</vt:lpstr>
      <vt:lpstr>政府性基金支出预算执行情况表</vt:lpstr>
      <vt:lpstr>国有资本经营收入预算执行情况表</vt:lpstr>
      <vt:lpstr>国有资本经营支出预算执行情况表</vt:lpstr>
      <vt:lpstr>社会保险基金预算收入执行情况表</vt:lpstr>
      <vt:lpstr>社会保险基金预算支出执行情况表</vt:lpstr>
      <vt:lpstr>对村级财政转移支付预算执行情况表</vt:lpstr>
      <vt:lpstr>三公经费执行情况表</vt:lpstr>
      <vt:lpstr>乡镇基本建设支出执行情况表</vt:lpstr>
      <vt:lpstr>政府收支执行情况的说明</vt:lpstr>
      <vt:lpstr>一般公共预算收入预算表</vt:lpstr>
      <vt:lpstr>一般公共预算支出预算表</vt:lpstr>
      <vt:lpstr>一般公共预算基本支出预算表</vt:lpstr>
      <vt:lpstr>政府性基金收入预算表</vt:lpstr>
      <vt:lpstr>政府性基金支出预算表</vt:lpstr>
      <vt:lpstr>国有资本经营收入预算表</vt:lpstr>
      <vt:lpstr>国有资本经营支出预算表</vt:lpstr>
      <vt:lpstr>社会保险基金收入预算表</vt:lpstr>
      <vt:lpstr>社会保险基金支出预算表</vt:lpstr>
      <vt:lpstr>对村级财政转移支付预算表</vt:lpstr>
      <vt:lpstr>三公预算情况表</vt:lpstr>
      <vt:lpstr>乡镇基本建设支出预算情况表</vt:lpstr>
      <vt:lpstr>政府收支预算相关情况说明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陶陶</cp:lastModifiedBy>
  <dcterms:created xsi:type="dcterms:W3CDTF">2023-01-13T22:01:00Z</dcterms:created>
  <cp:lastPrinted>2023-01-17T23:18:00Z</cp:lastPrinted>
  <dcterms:modified xsi:type="dcterms:W3CDTF">2025-02-08T13:43:44Z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1F301175C8F54DEE92ACC442D0F5EC79</vt:lpwstr>
  </property>
  <property fmtid="{D5CDD505-2E9C-101B-9397-08002B2CF9AE}" pid="3" name="KSOProductBuildVer">
    <vt:lpwstr>2052-11.8.2.11958</vt:lpwstr>
  </property>
</Properties>
</file>